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737602B-A5D7-47D5-94E6-57A49B0F6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0" i="1" l="1"/>
  <c r="M160" i="1"/>
  <c r="L160" i="1"/>
  <c r="K160" i="1"/>
  <c r="J160" i="1"/>
  <c r="I160" i="1"/>
  <c r="H160" i="1"/>
  <c r="G160" i="1"/>
  <c r="F160" i="1"/>
  <c r="E160" i="1"/>
  <c r="E109" i="1"/>
  <c r="F109" i="1"/>
  <c r="G109" i="1"/>
  <c r="H109" i="1"/>
  <c r="I109" i="1"/>
  <c r="J109" i="1"/>
  <c r="K109" i="1"/>
  <c r="L109" i="1"/>
  <c r="M109" i="1"/>
  <c r="N109" i="1"/>
  <c r="E29" i="1"/>
  <c r="F29" i="1"/>
  <c r="G29" i="1"/>
  <c r="H29" i="1"/>
  <c r="I29" i="1"/>
  <c r="J29" i="1"/>
  <c r="K29" i="1"/>
  <c r="L29" i="1"/>
  <c r="M29" i="1"/>
  <c r="N29" i="1"/>
  <c r="N85" i="1"/>
  <c r="E133" i="1"/>
  <c r="N132" i="1"/>
  <c r="M132" i="1"/>
  <c r="L132" i="1"/>
  <c r="K132" i="1"/>
  <c r="J132" i="1"/>
  <c r="I132" i="1"/>
  <c r="H132" i="1"/>
  <c r="G132" i="1"/>
  <c r="F132" i="1"/>
  <c r="N142" i="1"/>
  <c r="M142" i="1"/>
  <c r="L142" i="1"/>
  <c r="K142" i="1"/>
  <c r="J142" i="1"/>
  <c r="I142" i="1"/>
  <c r="H142" i="1"/>
  <c r="G142" i="1"/>
  <c r="F142" i="1"/>
  <c r="N125" i="1"/>
  <c r="N133" i="1" s="1"/>
  <c r="M125" i="1"/>
  <c r="M133" i="1" s="1"/>
  <c r="L125" i="1"/>
  <c r="L133" i="1" s="1"/>
  <c r="K125" i="1"/>
  <c r="K133" i="1" s="1"/>
  <c r="J125" i="1"/>
  <c r="J133" i="1" s="1"/>
  <c r="I125" i="1"/>
  <c r="I133" i="1" s="1"/>
  <c r="H125" i="1"/>
  <c r="H133" i="1" s="1"/>
  <c r="G125" i="1"/>
  <c r="G133" i="1" s="1"/>
  <c r="F125" i="1"/>
  <c r="F133" i="1" s="1"/>
  <c r="E116" i="1"/>
  <c r="N94" i="1"/>
  <c r="M94" i="1"/>
  <c r="L94" i="1"/>
  <c r="K94" i="1"/>
  <c r="J94" i="1"/>
  <c r="I94" i="1"/>
  <c r="H94" i="1"/>
  <c r="G94" i="1"/>
  <c r="F94" i="1"/>
  <c r="N79" i="1"/>
  <c r="M79" i="1"/>
  <c r="L79" i="1"/>
  <c r="K79" i="1"/>
  <c r="J79" i="1"/>
  <c r="I79" i="1"/>
  <c r="H79" i="1"/>
  <c r="G79" i="1"/>
  <c r="F79" i="1"/>
  <c r="E79" i="1"/>
  <c r="E86" i="1" s="1"/>
  <c r="E69" i="1"/>
  <c r="N62" i="1"/>
  <c r="M62" i="1"/>
  <c r="L62" i="1"/>
  <c r="K62" i="1"/>
  <c r="J62" i="1"/>
  <c r="I62" i="1"/>
  <c r="H62" i="1"/>
  <c r="G62" i="1"/>
  <c r="F62" i="1"/>
  <c r="N46" i="1"/>
  <c r="M46" i="1"/>
  <c r="L46" i="1"/>
  <c r="K46" i="1"/>
  <c r="J46" i="1"/>
  <c r="I46" i="1"/>
  <c r="H46" i="1"/>
  <c r="G46" i="1"/>
  <c r="F46" i="1"/>
  <c r="E46" i="1"/>
  <c r="N12" i="1"/>
  <c r="M12" i="1"/>
  <c r="L12" i="1"/>
  <c r="K12" i="1"/>
  <c r="J12" i="1"/>
  <c r="I12" i="1"/>
  <c r="H12" i="1"/>
  <c r="G12" i="1"/>
  <c r="F12" i="1"/>
  <c r="E166" i="1"/>
  <c r="E149" i="1"/>
  <c r="E101" i="1"/>
  <c r="E19" i="1"/>
  <c r="N86" i="1" l="1"/>
  <c r="N100" i="1"/>
  <c r="N101" i="1" s="1"/>
  <c r="M100" i="1"/>
  <c r="M101" i="1" s="1"/>
  <c r="L100" i="1"/>
  <c r="L101" i="1" s="1"/>
  <c r="K100" i="1"/>
  <c r="K101" i="1" s="1"/>
  <c r="J100" i="1"/>
  <c r="J101" i="1" s="1"/>
  <c r="I100" i="1"/>
  <c r="I101" i="1" s="1"/>
  <c r="H100" i="1"/>
  <c r="H101" i="1" s="1"/>
  <c r="G100" i="1"/>
  <c r="G101" i="1" s="1"/>
  <c r="F100" i="1"/>
  <c r="F101" i="1" s="1"/>
  <c r="N52" i="1"/>
  <c r="M52" i="1"/>
  <c r="L52" i="1"/>
  <c r="K52" i="1"/>
  <c r="J52" i="1"/>
  <c r="I52" i="1"/>
  <c r="H52" i="1"/>
  <c r="G52" i="1"/>
  <c r="F52" i="1"/>
  <c r="N18" i="1"/>
  <c r="M18" i="1"/>
  <c r="L18" i="1"/>
  <c r="K18" i="1"/>
  <c r="J18" i="1"/>
  <c r="I18" i="1"/>
  <c r="H18" i="1"/>
  <c r="G18" i="1"/>
  <c r="F18" i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N165" i="1" l="1"/>
  <c r="N166" i="1" s="1"/>
  <c r="L165" i="1"/>
  <c r="L166" i="1" s="1"/>
  <c r="K165" i="1"/>
  <c r="K166" i="1" s="1"/>
  <c r="J165" i="1"/>
  <c r="J166" i="1" s="1"/>
  <c r="I165" i="1"/>
  <c r="I166" i="1" s="1"/>
  <c r="H165" i="1"/>
  <c r="H166" i="1" s="1"/>
  <c r="G165" i="1"/>
  <c r="G166" i="1" s="1"/>
  <c r="F165" i="1"/>
  <c r="F166" i="1" s="1"/>
  <c r="N115" i="1"/>
  <c r="N116" i="1" s="1"/>
  <c r="L115" i="1"/>
  <c r="L116" i="1" s="1"/>
  <c r="K115" i="1"/>
  <c r="K116" i="1" s="1"/>
  <c r="J115" i="1"/>
  <c r="J116" i="1" s="1"/>
  <c r="I115" i="1"/>
  <c r="I116" i="1" s="1"/>
  <c r="H115" i="1"/>
  <c r="H116" i="1" s="1"/>
  <c r="G115" i="1"/>
  <c r="G116" i="1" s="1"/>
  <c r="F115" i="1"/>
  <c r="F116" i="1" s="1"/>
  <c r="F85" i="1"/>
  <c r="F86" i="1" s="1"/>
  <c r="G85" i="1"/>
  <c r="G86" i="1" s="1"/>
  <c r="H85" i="1"/>
  <c r="H86" i="1" s="1"/>
  <c r="I85" i="1"/>
  <c r="I86" i="1" s="1"/>
  <c r="J85" i="1"/>
  <c r="J86" i="1" s="1"/>
  <c r="K85" i="1"/>
  <c r="K86" i="1" s="1"/>
  <c r="L85" i="1"/>
  <c r="L86" i="1" s="1"/>
  <c r="F68" i="1"/>
  <c r="F69" i="1" s="1"/>
  <c r="G68" i="1"/>
  <c r="G69" i="1" s="1"/>
  <c r="H68" i="1"/>
  <c r="H69" i="1" s="1"/>
  <c r="I68" i="1"/>
  <c r="I69" i="1" s="1"/>
  <c r="J68" i="1"/>
  <c r="J69" i="1" s="1"/>
  <c r="K68" i="1"/>
  <c r="K69" i="1" s="1"/>
  <c r="L68" i="1"/>
  <c r="L69" i="1" s="1"/>
  <c r="N68" i="1"/>
  <c r="N69" i="1" s="1"/>
  <c r="F53" i="1"/>
  <c r="G53" i="1"/>
  <c r="H53" i="1"/>
  <c r="I53" i="1"/>
  <c r="J53" i="1"/>
  <c r="K53" i="1"/>
  <c r="L53" i="1"/>
  <c r="N53" i="1"/>
  <c r="F35" i="1"/>
  <c r="F36" i="1" s="1"/>
  <c r="G35" i="1"/>
  <c r="G36" i="1" s="1"/>
  <c r="H35" i="1"/>
  <c r="H36" i="1" s="1"/>
  <c r="I35" i="1"/>
  <c r="I36" i="1" s="1"/>
  <c r="J35" i="1"/>
  <c r="J36" i="1" s="1"/>
  <c r="K35" i="1"/>
  <c r="K36" i="1" s="1"/>
  <c r="L35" i="1"/>
  <c r="L36" i="1" s="1"/>
  <c r="N35" i="1"/>
  <c r="N36" i="1" s="1"/>
  <c r="F19" i="1"/>
  <c r="G19" i="1"/>
  <c r="H19" i="1"/>
  <c r="I19" i="1"/>
  <c r="J19" i="1"/>
  <c r="K19" i="1"/>
  <c r="L19" i="1"/>
  <c r="N19" i="1"/>
  <c r="M115" i="1" l="1"/>
  <c r="M116" i="1" s="1"/>
  <c r="M85" i="1"/>
  <c r="M86" i="1" s="1"/>
  <c r="M165" i="1" l="1"/>
  <c r="M166" i="1" s="1"/>
  <c r="M68" i="1"/>
  <c r="M69" i="1" s="1"/>
  <c r="M53" i="1"/>
  <c r="M19" i="1"/>
  <c r="M35" i="1"/>
  <c r="M36" i="1" s="1"/>
</calcChain>
</file>

<file path=xl/sharedStrings.xml><?xml version="1.0" encoding="utf-8"?>
<sst xmlns="http://schemas.openxmlformats.org/spreadsheetml/2006/main" count="182" uniqueCount="86">
  <si>
    <t>Чай с сахаром</t>
  </si>
  <si>
    <t>Кислота аскорбиновая</t>
  </si>
  <si>
    <t>Хлеб йодированный</t>
  </si>
  <si>
    <t>Сок фруктовый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</si>
  <si>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</si>
  <si>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</si>
  <si>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</si>
  <si>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</si>
  <si>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</si>
  <si>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</si>
  <si>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</si>
  <si>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</si>
  <si>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</si>
  <si>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</si>
  <si>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</si>
  <si>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</si>
  <si>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</si>
  <si>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</si>
  <si>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</si>
  <si>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</si>
  <si>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</si>
  <si>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Шестой день- Понедельник</t>
  </si>
  <si>
    <t>Седьмой день- Вторник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</si>
  <si>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</si>
  <si>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</si>
  <si>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</si>
  <si>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</si>
  <si>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</si>
  <si>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Гуляш из мяса птицы</t>
  </si>
  <si>
    <t xml:space="preserve">Макаронные изделия </t>
  </si>
  <si>
    <t>отварные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</si>
  <si>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</si>
  <si>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</si>
  <si>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</si>
  <si>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</si>
  <si>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</si>
  <si>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</si>
  <si>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</si>
  <si>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</si>
  <si>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</si>
  <si>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</si>
  <si>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</si>
  <si>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</si>
  <si>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</si>
  <si>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>Свекольник</t>
  </si>
  <si>
    <t>Суп из рыбной консервы</t>
  </si>
  <si>
    <t>Суп гороховый</t>
  </si>
  <si>
    <t>Щи из свежей капусты</t>
  </si>
  <si>
    <t>Завтрак</t>
  </si>
  <si>
    <t>Обед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</si>
  <si>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</si>
  <si>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</si>
  <si>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</si>
  <si>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</si>
  <si>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</si>
  <si>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пф</t>
  </si>
  <si>
    <t>Борщ с капустой</t>
  </si>
  <si>
    <t>Рыба, припущенная в молоке</t>
  </si>
  <si>
    <t>Котлета мясная</t>
  </si>
  <si>
    <t>Фрукты свежие</t>
  </si>
  <si>
    <t>Суп крестьянский с крупой</t>
  </si>
  <si>
    <t>Макароны отварные с сыром</t>
  </si>
  <si>
    <t>135/15</t>
  </si>
  <si>
    <t>Бутерброд с колбасой</t>
  </si>
  <si>
    <t>Плов из мяса говядины</t>
  </si>
  <si>
    <t xml:space="preserve"> </t>
  </si>
  <si>
    <t>Компот из сухофруктов</t>
  </si>
  <si>
    <t>Чай с сахаром и лимоном</t>
  </si>
  <si>
    <t xml:space="preserve">    200/7</t>
  </si>
  <si>
    <t>Первый день-понедельник</t>
  </si>
  <si>
    <t>Продукт кисломолочный( йогурт, снежок)</t>
  </si>
  <si>
    <t>Хлеб ржаной</t>
  </si>
  <si>
    <t xml:space="preserve">Итого </t>
  </si>
  <si>
    <t>Пудинг из творога с рисом с</t>
  </si>
  <si>
    <t>молоком сгущённым</t>
  </si>
  <si>
    <t>20/20</t>
  </si>
  <si>
    <t>20\5\15</t>
  </si>
  <si>
    <t>100/20</t>
  </si>
  <si>
    <t>Мучное кондитерское изделие</t>
  </si>
  <si>
    <t>100/80</t>
  </si>
  <si>
    <t xml:space="preserve">    250/5</t>
  </si>
  <si>
    <t>Суп-лапша домашняя</t>
  </si>
  <si>
    <t>Суп картофельный с клецками</t>
  </si>
  <si>
    <t>200/24</t>
  </si>
  <si>
    <t>Огурец свежий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</si>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</sst>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2" fontId="2" fillId="0" borderId="0" xfId="0" applyNumberFormat="1" applyFont="1"/>
    <xf numFmtId="2" fontId="2" fillId="2" borderId="0" xfId="0" applyNumberFormat="1" applyFont="1" applyFill="1"/>
    <xf numFmtId="2" fontId="1" fillId="0" borderId="0" xfId="0" applyNumberFormat="1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4" fontId="2" fillId="0" borderId="0" xfId="0" applyNumberFormat="1" applyFont="1"/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6"/>
  <sheetViews>
    <sheetView tabSelected="1" topLeftCell="A145" zoomScaleNormal="100" workbookViewId="0">
      <selection activeCell="A154" sqref="A154:N154"/>
    </sheetView>
  </sheetViews>
  <sheetFormatPr defaultRowHeight="15" x14ac:dyDescent="0.25"/>
  <cols>
    <col min="3" max="3" width="6.42578125" customWidth="1"/>
    <col min="4" max="4" width="8.42578125" customWidth="1"/>
    <col min="5" max="5" width="11.28515625" bestFit="1" customWidth="1"/>
    <col min="12" max="12" width="9.28515625" customWidth="1"/>
    <col min="14" max="14" width="12.5703125" customWidth="1"/>
  </cols>
  <sheetData>
    <row r="1" spans="1:14" x14ac:dyDescent="0.25">
      <c r="E1" s="1"/>
    </row>
    <row r="2" spans="1:14" s="2" customFormat="1" ht="15.75" x14ac:dyDescent="0.25">
      <c r="A2" s="10" t="s">
        <v>65</v>
      </c>
    </row>
    <row r="3" spans="1:14" s="2" customFormat="1" ht="19.5" customHeight="1" x14ac:dyDescent="0.25">
      <c r="E3" s="10" t="s">
        <v>69</v>
      </c>
    </row>
    <row r="4" spans="1:14" s="2" customFormat="1" ht="30.75" customHeight="1" x14ac:dyDescent="0.25">
      <c r="A4" s="10" t="s">
        <v>48</v>
      </c>
      <c r="D4" s="14" t="s">
        <v>39</v>
      </c>
      <c r="E4" s="10" t="s">
        <v>43</v>
      </c>
      <c r="F4" s="10" t="s">
        <v>40</v>
      </c>
      <c r="G4" s="10" t="s">
        <v>41</v>
      </c>
      <c r="H4" s="10" t="s">
        <v>42</v>
      </c>
      <c r="I4" s="10" t="s">
        <v>33</v>
      </c>
      <c r="J4" s="13" t="s">
        <v>36</v>
      </c>
      <c r="K4" s="13" t="s">
        <v>35</v>
      </c>
      <c r="L4" s="10" t="s">
        <v>34</v>
      </c>
      <c r="M4" s="10" t="s">
        <v>37</v>
      </c>
      <c r="N4" s="14" t="s">
        <v>38</v>
      </c>
    </row>
    <row r="5" spans="1:14" s="2" customFormat="1" ht="15.75" x14ac:dyDescent="0.25">
      <c r="A5" s="2" t="s">
        <v>7</v>
      </c>
      <c r="D5" s="2">
        <v>102</v>
      </c>
      <c r="E5" s="2" t="s">
        <v>80</v>
      </c>
      <c r="F5" s="15">
        <v>6.25</v>
      </c>
      <c r="G5" s="15">
        <v>7.88</v>
      </c>
      <c r="H5" s="15">
        <v>33.200000000000003</v>
      </c>
      <c r="I5" s="15">
        <v>31.8</v>
      </c>
      <c r="J5" s="15">
        <v>3.55</v>
      </c>
      <c r="K5" s="15">
        <v>0.18</v>
      </c>
      <c r="L5" s="15">
        <v>0.06</v>
      </c>
      <c r="M5" s="15"/>
      <c r="N5" s="15">
        <v>351.3</v>
      </c>
    </row>
    <row r="6" spans="1:14" s="2" customFormat="1" ht="15.75" x14ac:dyDescent="0.25">
      <c r="A6" s="2" t="s">
        <v>8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15.75" x14ac:dyDescent="0.25">
      <c r="A7" s="2" t="s">
        <v>9</v>
      </c>
    </row>
    <row r="8" spans="1:14" s="2" customFormat="1" ht="15.75" x14ac:dyDescent="0.25">
      <c r="A8" s="2" t="s">
        <v>10</v>
      </c>
      <c r="D8" s="2">
        <v>382</v>
      </c>
      <c r="E8" s="20" t="s">
        <v>76</v>
      </c>
      <c r="F8" s="16">
        <v>2.58</v>
      </c>
      <c r="G8" s="16">
        <v>4.0999999999999996</v>
      </c>
      <c r="H8" s="16">
        <v>28.6</v>
      </c>
      <c r="I8" s="16">
        <v>11.3</v>
      </c>
      <c r="J8" s="16">
        <v>0.9</v>
      </c>
      <c r="K8" s="16">
        <v>0.05</v>
      </c>
      <c r="L8" s="16">
        <v>0.03</v>
      </c>
      <c r="M8" s="16">
        <v>0.1</v>
      </c>
      <c r="N8" s="16">
        <v>161.69999999999999</v>
      </c>
    </row>
    <row r="9" spans="1:14" s="2" customFormat="1" ht="15.75" x14ac:dyDescent="0.25">
      <c r="A9" s="2" t="s">
        <v>0</v>
      </c>
      <c r="D9" s="2">
        <v>299</v>
      </c>
      <c r="E9" s="2">
        <v>200</v>
      </c>
      <c r="F9" s="15">
        <v>0.05</v>
      </c>
      <c r="G9" s="15">
        <v>0.02</v>
      </c>
      <c r="H9" s="15">
        <v>9.32</v>
      </c>
      <c r="I9" s="15">
        <v>10.6</v>
      </c>
      <c r="J9" s="15">
        <v>0.3</v>
      </c>
      <c r="K9" s="15"/>
      <c r="L9" s="15">
        <v>3.0000000000000001E-3</v>
      </c>
      <c r="M9" s="15">
        <v>0.03</v>
      </c>
      <c r="N9" s="15">
        <v>37.299999999999997</v>
      </c>
    </row>
    <row r="10" spans="1:14" s="2" customFormat="1" ht="15.75" x14ac:dyDescent="0.25">
      <c r="A10" s="2" t="s">
        <v>1</v>
      </c>
      <c r="E10" s="2">
        <v>2.5000000000000001E-2</v>
      </c>
      <c r="F10" s="15"/>
      <c r="G10" s="15"/>
      <c r="H10" s="15"/>
      <c r="I10" s="15"/>
      <c r="J10" s="15"/>
      <c r="K10" s="15"/>
      <c r="L10" s="15"/>
      <c r="M10" s="15">
        <v>25</v>
      </c>
      <c r="N10" s="15"/>
    </row>
    <row r="11" spans="1:14" s="2" customFormat="1" ht="15.75" x14ac:dyDescent="0.25">
      <c r="F11" s="15"/>
      <c r="G11" s="15"/>
      <c r="H11" s="15"/>
      <c r="I11" s="15"/>
      <c r="J11" s="15"/>
      <c r="K11" s="15"/>
      <c r="L11" s="15"/>
      <c r="M11" s="15"/>
      <c r="N11" s="15"/>
    </row>
    <row r="12" spans="1:14" s="2" customFormat="1" ht="15.75" x14ac:dyDescent="0.25">
      <c r="A12" s="10" t="s">
        <v>53</v>
      </c>
      <c r="E12" s="10">
        <v>511.03</v>
      </c>
      <c r="F12" s="11">
        <f t="shared" ref="F12:M12" si="0">F5+F6+F7+F8+F9+F10+F11</f>
        <v>8.8800000000000008</v>
      </c>
      <c r="G12" s="11">
        <f t="shared" si="0"/>
        <v>12</v>
      </c>
      <c r="H12" s="11">
        <f t="shared" si="0"/>
        <v>71.12</v>
      </c>
      <c r="I12" s="11">
        <f t="shared" si="0"/>
        <v>53.7</v>
      </c>
      <c r="J12" s="11">
        <f t="shared" si="0"/>
        <v>4.75</v>
      </c>
      <c r="K12" s="11">
        <f t="shared" si="0"/>
        <v>0.22999999999999998</v>
      </c>
      <c r="L12" s="11">
        <f t="shared" si="0"/>
        <v>9.2999999999999999E-2</v>
      </c>
      <c r="M12" s="11">
        <f t="shared" si="0"/>
        <v>25.13</v>
      </c>
      <c r="N12" s="11">
        <f>N5+N6+N7+N8+N9+N10+N11</f>
        <v>550.29999999999995</v>
      </c>
    </row>
    <row r="13" spans="1:14" s="2" customFormat="1" ht="15.75" x14ac:dyDescent="0.25">
      <c r="A13" s="10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2" customFormat="1" ht="15.75" x14ac:dyDescent="0.25">
      <c r="A14" s="10" t="s">
        <v>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s="2" customFormat="1" ht="15.75" x14ac:dyDescent="0.25">
      <c r="A15" s="2" t="s">
        <v>46</v>
      </c>
      <c r="D15" s="2">
        <v>45</v>
      </c>
      <c r="E15" s="2">
        <v>200</v>
      </c>
      <c r="F15" s="15">
        <v>4.3899999999999997</v>
      </c>
      <c r="G15" s="15">
        <v>4.22</v>
      </c>
      <c r="H15" s="15">
        <v>13.06</v>
      </c>
      <c r="I15" s="15">
        <v>30.4</v>
      </c>
      <c r="J15" s="15">
        <v>1.62</v>
      </c>
      <c r="K15" s="15">
        <v>0.18</v>
      </c>
      <c r="L15" s="15">
        <v>0.06</v>
      </c>
      <c r="M15" s="15">
        <v>4.6500000000000004</v>
      </c>
      <c r="N15" s="15">
        <v>107.8</v>
      </c>
    </row>
    <row r="16" spans="1:14" s="2" customFormat="1" ht="15.75" x14ac:dyDescent="0.25">
      <c r="A16" s="2" t="s">
        <v>2</v>
      </c>
      <c r="E16" s="2">
        <v>25</v>
      </c>
      <c r="F16" s="15">
        <v>1.19</v>
      </c>
      <c r="G16" s="15">
        <v>1.02</v>
      </c>
      <c r="H16" s="15">
        <v>11.88</v>
      </c>
      <c r="I16" s="15">
        <v>31.25</v>
      </c>
      <c r="J16" s="15">
        <v>0.9</v>
      </c>
      <c r="K16" s="15">
        <v>0.1</v>
      </c>
      <c r="L16" s="15">
        <v>6.3E-2</v>
      </c>
      <c r="M16" s="15">
        <v>0.05</v>
      </c>
      <c r="N16" s="15">
        <v>64.150000000000006</v>
      </c>
    </row>
    <row r="17" spans="1:14" s="2" customFormat="1" ht="15.75" x14ac:dyDescent="0.25">
      <c r="A17" s="2" t="s">
        <v>0</v>
      </c>
      <c r="D17" s="2">
        <v>299</v>
      </c>
      <c r="E17" s="2">
        <v>200</v>
      </c>
      <c r="F17" s="15">
        <v>0.05</v>
      </c>
      <c r="G17" s="15">
        <v>0.02</v>
      </c>
      <c r="H17" s="15">
        <v>9.32</v>
      </c>
      <c r="I17" s="15">
        <v>10.6</v>
      </c>
      <c r="J17" s="15">
        <v>0.3</v>
      </c>
      <c r="K17" s="15"/>
      <c r="L17" s="15">
        <v>3.0000000000000001E-3</v>
      </c>
      <c r="M17" s="15">
        <v>0.03</v>
      </c>
      <c r="N17" s="15">
        <v>37.299999999999997</v>
      </c>
    </row>
    <row r="18" spans="1:14" s="2" customFormat="1" ht="15.75" x14ac:dyDescent="0.25">
      <c r="A18" s="10" t="s">
        <v>72</v>
      </c>
      <c r="E18" s="10">
        <v>425</v>
      </c>
      <c r="F18" s="11">
        <f t="shared" ref="F18:N18" si="1">SUM(F15:F17)</f>
        <v>5.63</v>
      </c>
      <c r="G18" s="11">
        <f t="shared" si="1"/>
        <v>5.26</v>
      </c>
      <c r="H18" s="11">
        <f t="shared" si="1"/>
        <v>34.260000000000005</v>
      </c>
      <c r="I18" s="11">
        <f t="shared" si="1"/>
        <v>72.25</v>
      </c>
      <c r="J18" s="11">
        <f t="shared" si="1"/>
        <v>2.82</v>
      </c>
      <c r="K18" s="11">
        <f t="shared" si="1"/>
        <v>0.28000000000000003</v>
      </c>
      <c r="L18" s="11">
        <f t="shared" si="1"/>
        <v>0.126</v>
      </c>
      <c r="M18" s="11">
        <f t="shared" si="1"/>
        <v>4.7300000000000004</v>
      </c>
      <c r="N18" s="11">
        <f t="shared" si="1"/>
        <v>209.25</v>
      </c>
    </row>
    <row r="19" spans="1:14" s="2" customFormat="1" ht="15.75" x14ac:dyDescent="0.25">
      <c r="A19" s="11" t="s">
        <v>53</v>
      </c>
      <c r="E19" s="11">
        <f>E12+E18</f>
        <v>936.03</v>
      </c>
      <c r="F19" s="11">
        <f t="shared" ref="F19:N19" si="2">F12+F18</f>
        <v>14.510000000000002</v>
      </c>
      <c r="G19" s="11">
        <f t="shared" si="2"/>
        <v>17.259999999999998</v>
      </c>
      <c r="H19" s="11">
        <f t="shared" si="2"/>
        <v>105.38000000000001</v>
      </c>
      <c r="I19" s="11">
        <f t="shared" si="2"/>
        <v>125.95</v>
      </c>
      <c r="J19" s="11">
        <f t="shared" si="2"/>
        <v>7.57</v>
      </c>
      <c r="K19" s="11">
        <f t="shared" si="2"/>
        <v>0.51</v>
      </c>
      <c r="L19" s="11">
        <f t="shared" si="2"/>
        <v>0.219</v>
      </c>
      <c r="M19" s="11">
        <f t="shared" si="2"/>
        <v>29.86</v>
      </c>
      <c r="N19" s="11">
        <f t="shared" si="2"/>
        <v>759.55</v>
      </c>
    </row>
    <row r="20" spans="1:14" s="2" customFormat="1" ht="15.75" x14ac:dyDescent="0.25">
      <c r="A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2" customFormat="1" ht="15.75" x14ac:dyDescent="0.25">
      <c r="E21" s="10" t="s">
        <v>19</v>
      </c>
      <c r="F21" s="11"/>
      <c r="G21" s="11"/>
      <c r="H21" s="15"/>
      <c r="I21" s="15"/>
      <c r="J21" s="15"/>
      <c r="K21" s="15"/>
      <c r="L21" s="15"/>
      <c r="M21" s="15"/>
      <c r="N21" s="15"/>
    </row>
    <row r="22" spans="1:14" s="2" customFormat="1" ht="15.75" x14ac:dyDescent="0.25">
      <c r="A22" s="10" t="s">
        <v>48</v>
      </c>
      <c r="F22" s="15"/>
      <c r="G22" s="15"/>
      <c r="H22" s="15"/>
      <c r="I22" s="15"/>
      <c r="J22" s="15"/>
      <c r="K22" s="15"/>
      <c r="L22" s="15"/>
      <c r="M22" s="15"/>
      <c r="N22" s="15"/>
    </row>
    <row r="23" spans="1:14" s="2" customFormat="1" ht="15.75" x14ac:dyDescent="0.25">
      <c r="A23" t="s">
        <v>5</v>
      </c>
      <c r="B23"/>
      <c r="C23"/>
      <c r="D23">
        <v>241</v>
      </c>
      <c r="E23">
        <v>180</v>
      </c>
      <c r="F23">
        <v>3.8</v>
      </c>
      <c r="G23">
        <v>7.3</v>
      </c>
      <c r="H23">
        <v>28</v>
      </c>
      <c r="I23">
        <v>44.28</v>
      </c>
      <c r="J23">
        <v>1.2</v>
      </c>
      <c r="K23">
        <v>0.17</v>
      </c>
      <c r="L23">
        <v>0.13</v>
      </c>
      <c r="M23">
        <v>21.8</v>
      </c>
      <c r="N23">
        <v>192.6</v>
      </c>
    </row>
    <row r="24" spans="1:14" s="2" customFormat="1" ht="15.75" x14ac:dyDescent="0.25">
      <c r="A24" s="2" t="s">
        <v>58</v>
      </c>
      <c r="D24" s="18" t="s">
        <v>55</v>
      </c>
      <c r="E24" s="12">
        <v>100</v>
      </c>
      <c r="F24" s="15">
        <v>8.86</v>
      </c>
      <c r="G24" s="15">
        <v>26.16</v>
      </c>
      <c r="H24" s="15">
        <v>12.83</v>
      </c>
      <c r="I24" s="15">
        <v>34.5</v>
      </c>
      <c r="J24" s="15">
        <v>1.31</v>
      </c>
      <c r="K24" s="15">
        <v>0.36</v>
      </c>
      <c r="L24" s="15">
        <v>0.11</v>
      </c>
      <c r="M24" s="15">
        <v>0.12</v>
      </c>
      <c r="N24" s="15">
        <v>285</v>
      </c>
    </row>
    <row r="25" spans="1:14" s="2" customFormat="1" ht="15.75" x14ac:dyDescent="0.25">
      <c r="A25" s="2" t="s">
        <v>66</v>
      </c>
      <c r="C25" s="2" t="s">
        <v>65</v>
      </c>
      <c r="D25" s="2">
        <v>283</v>
      </c>
      <c r="E25" s="2">
        <v>200</v>
      </c>
      <c r="F25" s="15">
        <v>0.44</v>
      </c>
      <c r="G25" s="15">
        <v>0.02</v>
      </c>
      <c r="H25" s="15">
        <v>27.8</v>
      </c>
      <c r="I25" s="15">
        <v>31.8</v>
      </c>
      <c r="J25" s="15">
        <v>1.25</v>
      </c>
      <c r="K25" s="15">
        <v>0</v>
      </c>
      <c r="L25" s="15">
        <v>0.01</v>
      </c>
      <c r="M25" s="15">
        <v>0.4</v>
      </c>
      <c r="N25" s="15">
        <v>113</v>
      </c>
    </row>
    <row r="26" spans="1:14" s="2" customFormat="1" ht="15.75" x14ac:dyDescent="0.25">
      <c r="A26" s="2" t="s">
        <v>1</v>
      </c>
      <c r="E26" s="2">
        <v>2.5000000000000001E-2</v>
      </c>
      <c r="F26" s="15"/>
      <c r="G26" s="15"/>
      <c r="H26" s="15"/>
      <c r="I26" s="15"/>
      <c r="J26" s="15"/>
      <c r="K26" s="15"/>
      <c r="L26" s="15"/>
      <c r="M26" s="15">
        <v>25</v>
      </c>
      <c r="N26" s="15"/>
    </row>
    <row r="27" spans="1:14" s="2" customFormat="1" ht="15.75" x14ac:dyDescent="0.25">
      <c r="A27" s="2" t="s">
        <v>2</v>
      </c>
      <c r="E27" s="2">
        <v>25</v>
      </c>
      <c r="F27" s="15">
        <v>1.19</v>
      </c>
      <c r="G27" s="15">
        <v>1.02</v>
      </c>
      <c r="H27" s="15">
        <v>11.88</v>
      </c>
      <c r="I27" s="15">
        <v>31.25</v>
      </c>
      <c r="J27" s="15">
        <v>0.9</v>
      </c>
      <c r="K27" s="15">
        <v>0.1</v>
      </c>
      <c r="L27" s="15">
        <v>6.3E-2</v>
      </c>
      <c r="M27" s="15">
        <v>0.05</v>
      </c>
      <c r="N27" s="15">
        <v>64.150000000000006</v>
      </c>
    </row>
    <row r="28" spans="1:14" s="2" customFormat="1" ht="15.75" x14ac:dyDescent="0.25">
      <c r="A28" s="2" t="s">
        <v>71</v>
      </c>
      <c r="E28" s="2">
        <v>10</v>
      </c>
      <c r="F28" s="15">
        <v>0.85</v>
      </c>
      <c r="G28" s="15">
        <v>0.33</v>
      </c>
      <c r="H28" s="15">
        <v>4.25</v>
      </c>
      <c r="I28" s="15">
        <v>0.7</v>
      </c>
      <c r="J28" s="15">
        <v>0.3</v>
      </c>
      <c r="K28" s="15">
        <v>0.04</v>
      </c>
      <c r="L28" s="15">
        <v>0.03</v>
      </c>
      <c r="M28" s="15">
        <v>0.04</v>
      </c>
      <c r="N28" s="15">
        <v>25.4</v>
      </c>
    </row>
    <row r="29" spans="1:14" s="2" customFormat="1" ht="15.75" x14ac:dyDescent="0.25">
      <c r="A29" s="10" t="s">
        <v>53</v>
      </c>
      <c r="D29" s="12"/>
      <c r="E29" s="11">
        <f t="shared" ref="E29:M29" si="3">E23+E24+E25+E26+E27+E28</f>
        <v>515.02499999999998</v>
      </c>
      <c r="F29" s="11">
        <f t="shared" si="3"/>
        <v>15.139999999999999</v>
      </c>
      <c r="G29" s="11">
        <f t="shared" si="3"/>
        <v>34.830000000000005</v>
      </c>
      <c r="H29" s="11">
        <f t="shared" si="3"/>
        <v>84.759999999999991</v>
      </c>
      <c r="I29" s="11">
        <f t="shared" si="3"/>
        <v>142.52999999999997</v>
      </c>
      <c r="J29" s="11">
        <f t="shared" si="3"/>
        <v>4.96</v>
      </c>
      <c r="K29" s="11">
        <f t="shared" si="3"/>
        <v>0.67</v>
      </c>
      <c r="L29" s="11">
        <f t="shared" si="3"/>
        <v>0.34299999999999997</v>
      </c>
      <c r="M29" s="11">
        <f t="shared" si="3"/>
        <v>47.41</v>
      </c>
      <c r="N29" s="11">
        <f>N23+N24+N25+N26+N27+N28</f>
        <v>680.15</v>
      </c>
    </row>
    <row r="30" spans="1:14" s="2" customFormat="1" ht="15.75" x14ac:dyDescent="0.25">
      <c r="F30" s="11"/>
      <c r="G30" s="11"/>
      <c r="H30" s="11"/>
      <c r="I30" s="11"/>
      <c r="J30" s="11"/>
      <c r="K30" s="11"/>
      <c r="L30" s="11"/>
      <c r="M30" s="11"/>
      <c r="N30" s="11"/>
    </row>
    <row r="31" spans="1:14" s="2" customFormat="1" ht="15.75" x14ac:dyDescent="0.25">
      <c r="A31" s="10" t="s">
        <v>49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1:14" s="2" customFormat="1" ht="15.75" x14ac:dyDescent="0.25">
      <c r="A32" s="2" t="s">
        <v>81</v>
      </c>
      <c r="D32" s="12">
        <v>56</v>
      </c>
      <c r="E32" s="2">
        <v>200</v>
      </c>
      <c r="F32" s="15">
        <v>1.8</v>
      </c>
      <c r="G32" s="15">
        <v>4.0999999999999996</v>
      </c>
      <c r="H32" s="15">
        <v>9.5</v>
      </c>
      <c r="I32" s="15">
        <v>15.76</v>
      </c>
      <c r="J32" s="15">
        <v>0.47</v>
      </c>
      <c r="K32" s="15">
        <v>0.04</v>
      </c>
      <c r="L32" s="15">
        <v>0.01</v>
      </c>
      <c r="M32" s="15">
        <v>0.4</v>
      </c>
      <c r="N32" s="15">
        <v>81.8</v>
      </c>
    </row>
    <row r="33" spans="1:14" s="2" customFormat="1" ht="15.75" x14ac:dyDescent="0.25">
      <c r="A33" s="2" t="s">
        <v>2</v>
      </c>
      <c r="E33" s="2">
        <v>25</v>
      </c>
      <c r="F33" s="15">
        <v>1.19</v>
      </c>
      <c r="G33" s="15">
        <v>1.02</v>
      </c>
      <c r="H33" s="15">
        <v>11.88</v>
      </c>
      <c r="I33" s="15">
        <v>31.25</v>
      </c>
      <c r="J33" s="15">
        <v>0.9</v>
      </c>
      <c r="K33" s="15">
        <v>0.1</v>
      </c>
      <c r="L33" s="15">
        <v>6.3E-2</v>
      </c>
      <c r="M33" s="15">
        <v>0.05</v>
      </c>
      <c r="N33" s="15">
        <v>64.150000000000006</v>
      </c>
    </row>
    <row r="34" spans="1:14" s="2" customFormat="1" ht="15.75" x14ac:dyDescent="0.25">
      <c r="A34" s="2" t="s">
        <v>0</v>
      </c>
      <c r="D34" s="2">
        <v>299</v>
      </c>
      <c r="E34" s="2">
        <v>200</v>
      </c>
      <c r="F34" s="15">
        <v>0.05</v>
      </c>
      <c r="G34" s="15">
        <v>0.02</v>
      </c>
      <c r="H34" s="15">
        <v>9.32</v>
      </c>
      <c r="I34" s="15">
        <v>10.6</v>
      </c>
      <c r="J34" s="15">
        <v>0.3</v>
      </c>
      <c r="K34" s="15"/>
      <c r="L34" s="15">
        <v>3.0000000000000001E-3</v>
      </c>
      <c r="M34" s="15">
        <v>0.03</v>
      </c>
      <c r="N34" s="15">
        <v>37.299999999999997</v>
      </c>
    </row>
    <row r="35" spans="1:14" s="2" customFormat="1" ht="15.75" x14ac:dyDescent="0.25">
      <c r="A35" s="11" t="s">
        <v>53</v>
      </c>
      <c r="E35" s="10">
        <v>425</v>
      </c>
      <c r="F35" s="11">
        <f t="shared" ref="F35:N35" si="4">SUM(F32:F34)</f>
        <v>3.04</v>
      </c>
      <c r="G35" s="11">
        <f t="shared" si="4"/>
        <v>5.1399999999999988</v>
      </c>
      <c r="H35" s="11">
        <f t="shared" si="4"/>
        <v>30.700000000000003</v>
      </c>
      <c r="I35" s="11">
        <f t="shared" si="4"/>
        <v>57.61</v>
      </c>
      <c r="J35" s="11">
        <f t="shared" si="4"/>
        <v>1.6700000000000002</v>
      </c>
      <c r="K35" s="11">
        <f t="shared" si="4"/>
        <v>0.14000000000000001</v>
      </c>
      <c r="L35" s="11">
        <f t="shared" si="4"/>
        <v>7.5999999999999998E-2</v>
      </c>
      <c r="M35" s="11">
        <f t="shared" si="4"/>
        <v>0.48</v>
      </c>
      <c r="N35" s="11">
        <f t="shared" si="4"/>
        <v>183.25</v>
      </c>
    </row>
    <row r="36" spans="1:14" s="2" customFormat="1" ht="15.75" x14ac:dyDescent="0.25">
      <c r="A36" s="11" t="s">
        <v>53</v>
      </c>
      <c r="E36" s="10">
        <v>875.03</v>
      </c>
      <c r="F36" s="11">
        <f t="shared" ref="F36:M36" si="5">F29+F35</f>
        <v>18.18</v>
      </c>
      <c r="G36" s="11">
        <f t="shared" si="5"/>
        <v>39.970000000000006</v>
      </c>
      <c r="H36" s="11">
        <f t="shared" si="5"/>
        <v>115.46</v>
      </c>
      <c r="I36" s="11">
        <f t="shared" si="5"/>
        <v>200.14</v>
      </c>
      <c r="J36" s="11">
        <f t="shared" si="5"/>
        <v>6.63</v>
      </c>
      <c r="K36" s="11">
        <f t="shared" si="5"/>
        <v>0.81</v>
      </c>
      <c r="L36" s="11">
        <f t="shared" si="5"/>
        <v>0.41899999999999998</v>
      </c>
      <c r="M36" s="11">
        <f t="shared" si="5"/>
        <v>47.889999999999993</v>
      </c>
      <c r="N36" s="11">
        <f>N29+N35</f>
        <v>863.4</v>
      </c>
    </row>
    <row r="37" spans="1:14" s="2" customFormat="1" ht="15.75" x14ac:dyDescent="0.25">
      <c r="A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s="2" customFormat="1" ht="15.75" x14ac:dyDescent="0.25">
      <c r="E38" s="10" t="s">
        <v>20</v>
      </c>
    </row>
    <row r="39" spans="1:14" ht="15.75" x14ac:dyDescent="0.25">
      <c r="A39" s="10" t="s">
        <v>48</v>
      </c>
      <c r="B39" s="2"/>
      <c r="C39" s="2"/>
      <c r="D39" s="2"/>
      <c r="E39" s="10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5.75" x14ac:dyDescent="0.25">
      <c r="A40" s="2" t="s">
        <v>84</v>
      </c>
      <c r="B40" s="2"/>
      <c r="C40" s="2"/>
      <c r="D40" s="2"/>
      <c r="E40" s="2">
        <v>60</v>
      </c>
      <c r="F40" s="15">
        <v>0.48</v>
      </c>
      <c r="G40" s="15">
        <v>0.06</v>
      </c>
      <c r="H40" s="15">
        <v>1.5</v>
      </c>
      <c r="I40" s="15">
        <v>13.8</v>
      </c>
      <c r="J40" s="15">
        <v>0.36</v>
      </c>
      <c r="K40" s="15">
        <v>0.02</v>
      </c>
      <c r="L40" s="15">
        <v>0.02</v>
      </c>
      <c r="M40" s="15">
        <v>6</v>
      </c>
      <c r="N40" s="15">
        <v>8.4</v>
      </c>
    </row>
    <row r="41" spans="1:14" x14ac:dyDescent="0.25">
      <c r="A41" t="s">
        <v>28</v>
      </c>
      <c r="D41">
        <v>180</v>
      </c>
      <c r="E41">
        <v>100</v>
      </c>
      <c r="F41">
        <v>18.059999999999999</v>
      </c>
      <c r="G41">
        <v>20.2</v>
      </c>
      <c r="H41">
        <v>5.6</v>
      </c>
      <c r="I41">
        <v>24.34</v>
      </c>
      <c r="J41">
        <v>0.96</v>
      </c>
      <c r="K41">
        <v>0.04</v>
      </c>
      <c r="L41">
        <v>0.09</v>
      </c>
      <c r="M41">
        <v>0.5</v>
      </c>
      <c r="N41">
        <v>276.27999999999997</v>
      </c>
    </row>
    <row r="42" spans="1:14" s="2" customFormat="1" ht="15.75" x14ac:dyDescent="0.25">
      <c r="A42" t="s">
        <v>29</v>
      </c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s="2" customFormat="1" ht="15.75" x14ac:dyDescent="0.25">
      <c r="A43" t="s">
        <v>30</v>
      </c>
      <c r="B43"/>
      <c r="C43"/>
      <c r="D43">
        <v>227</v>
      </c>
      <c r="E43">
        <v>180</v>
      </c>
      <c r="F43">
        <v>6.62</v>
      </c>
      <c r="G43">
        <v>6.63</v>
      </c>
      <c r="H43">
        <v>44.16</v>
      </c>
      <c r="I43">
        <v>6.1</v>
      </c>
      <c r="J43">
        <v>1.4</v>
      </c>
      <c r="K43">
        <v>0.08</v>
      </c>
      <c r="L43">
        <v>0.03</v>
      </c>
      <c r="M43">
        <v>0</v>
      </c>
      <c r="N43">
        <v>277.44</v>
      </c>
    </row>
    <row r="44" spans="1:14" s="2" customFormat="1" ht="15.75" x14ac:dyDescent="0.25">
      <c r="A44" s="2" t="s">
        <v>3</v>
      </c>
      <c r="D44" s="2">
        <v>293</v>
      </c>
      <c r="E44" s="2">
        <v>200</v>
      </c>
      <c r="F44" s="15">
        <v>1</v>
      </c>
      <c r="G44" s="15">
        <v>0</v>
      </c>
      <c r="H44" s="15">
        <v>20.2</v>
      </c>
      <c r="I44" s="15">
        <v>12.6</v>
      </c>
      <c r="J44" s="15">
        <v>2.52</v>
      </c>
      <c r="K44" s="15">
        <v>0.02</v>
      </c>
      <c r="L44" s="15">
        <v>0.02</v>
      </c>
      <c r="M44" s="15">
        <v>3.6</v>
      </c>
      <c r="N44" s="15">
        <v>76</v>
      </c>
    </row>
    <row r="45" spans="1:14" s="2" customFormat="1" ht="15.75" x14ac:dyDescent="0.25">
      <c r="A45" s="2" t="s">
        <v>2</v>
      </c>
      <c r="E45" s="2">
        <v>25</v>
      </c>
      <c r="F45" s="15">
        <v>1.19</v>
      </c>
      <c r="G45" s="15">
        <v>1.02</v>
      </c>
      <c r="H45" s="15">
        <v>11.88</v>
      </c>
      <c r="I45" s="15">
        <v>31.25</v>
      </c>
      <c r="J45" s="15">
        <v>0.9</v>
      </c>
      <c r="K45" s="15">
        <v>0.1</v>
      </c>
      <c r="L45" s="15">
        <v>6.3E-2</v>
      </c>
      <c r="M45" s="15">
        <v>0.05</v>
      </c>
      <c r="N45" s="15">
        <v>64.150000000000006</v>
      </c>
    </row>
    <row r="46" spans="1:14" s="2" customFormat="1" ht="15.75" x14ac:dyDescent="0.25">
      <c r="A46" s="10" t="s">
        <v>53</v>
      </c>
      <c r="E46" s="11">
        <f t="shared" ref="E46:M46" si="6">E40+E41+E42+E43+E44+E45</f>
        <v>565</v>
      </c>
      <c r="F46" s="11">
        <f t="shared" si="6"/>
        <v>27.35</v>
      </c>
      <c r="G46" s="11">
        <f t="shared" si="6"/>
        <v>27.909999999999997</v>
      </c>
      <c r="H46" s="11">
        <f t="shared" si="6"/>
        <v>83.339999999999989</v>
      </c>
      <c r="I46" s="11">
        <f t="shared" si="6"/>
        <v>88.09</v>
      </c>
      <c r="J46" s="11">
        <f t="shared" si="6"/>
        <v>6.1400000000000006</v>
      </c>
      <c r="K46" s="11">
        <f t="shared" si="6"/>
        <v>0.26</v>
      </c>
      <c r="L46" s="11">
        <f t="shared" si="6"/>
        <v>0.223</v>
      </c>
      <c r="M46" s="11">
        <f t="shared" si="6"/>
        <v>10.15</v>
      </c>
      <c r="N46" s="11">
        <f>N40+N41+N42+N43+N44+N45</f>
        <v>702.26999999999987</v>
      </c>
    </row>
    <row r="47" spans="1:14" ht="15.75" x14ac:dyDescent="0.25">
      <c r="A47" s="10"/>
      <c r="B47" s="2"/>
      <c r="C47" s="2"/>
      <c r="D47" s="2"/>
      <c r="E47" s="2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.75" x14ac:dyDescent="0.25">
      <c r="A48" s="10" t="s">
        <v>49</v>
      </c>
      <c r="B48" s="2"/>
      <c r="C48" s="2"/>
      <c r="D48" s="2"/>
      <c r="E48" s="2"/>
      <c r="F48" s="11"/>
      <c r="G48" s="11"/>
      <c r="H48" s="11"/>
      <c r="I48" s="11"/>
      <c r="J48" s="11"/>
      <c r="K48" s="11"/>
      <c r="L48" s="11"/>
      <c r="M48" s="11"/>
      <c r="N48" s="11"/>
    </row>
    <row r="49" spans="1:30" ht="15.75" x14ac:dyDescent="0.25">
      <c r="A49" s="2" t="s">
        <v>47</v>
      </c>
      <c r="B49" s="2"/>
      <c r="C49" s="2"/>
      <c r="D49" s="2">
        <v>62</v>
      </c>
      <c r="E49" s="2">
        <v>200</v>
      </c>
      <c r="F49" s="15">
        <v>1.4</v>
      </c>
      <c r="G49" s="15">
        <v>3.9</v>
      </c>
      <c r="H49" s="15">
        <v>6.8</v>
      </c>
      <c r="I49" s="15">
        <v>34.700000000000003</v>
      </c>
      <c r="J49" s="15">
        <v>0.6</v>
      </c>
      <c r="K49" s="15">
        <v>4.5999999999999999E-2</v>
      </c>
      <c r="L49" s="15">
        <v>3.5999999999999997E-2</v>
      </c>
      <c r="M49" s="15">
        <v>14.8</v>
      </c>
      <c r="N49" s="15">
        <v>67.8</v>
      </c>
      <c r="Q49" s="2"/>
      <c r="R49" s="2"/>
      <c r="S49" s="2"/>
      <c r="T49" s="2"/>
      <c r="U49" s="2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5.75" x14ac:dyDescent="0.25">
      <c r="A50" s="2" t="s">
        <v>2</v>
      </c>
      <c r="B50" s="2"/>
      <c r="C50" s="2"/>
      <c r="D50" s="2"/>
      <c r="E50" s="2">
        <v>25</v>
      </c>
      <c r="F50" s="15">
        <v>1.19</v>
      </c>
      <c r="G50" s="15">
        <v>1.02</v>
      </c>
      <c r="H50" s="15">
        <v>11.88</v>
      </c>
      <c r="I50" s="15">
        <v>31.25</v>
      </c>
      <c r="J50" s="15">
        <v>0.9</v>
      </c>
      <c r="K50" s="15">
        <v>0.1</v>
      </c>
      <c r="L50" s="15">
        <v>6.3E-2</v>
      </c>
      <c r="M50" s="15">
        <v>0.05</v>
      </c>
      <c r="N50" s="15">
        <v>64.150000000000006</v>
      </c>
      <c r="Q50" s="2"/>
      <c r="R50" s="2"/>
      <c r="S50" s="2"/>
      <c r="T50" s="2"/>
      <c r="U50" s="2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5.75" x14ac:dyDescent="0.25">
      <c r="A51" s="2" t="s">
        <v>0</v>
      </c>
      <c r="B51" s="2"/>
      <c r="C51" s="2"/>
      <c r="D51" s="2">
        <v>299</v>
      </c>
      <c r="E51" s="2">
        <v>200</v>
      </c>
      <c r="F51" s="15">
        <v>0.05</v>
      </c>
      <c r="G51" s="15">
        <v>0.02</v>
      </c>
      <c r="H51" s="15">
        <v>9.32</v>
      </c>
      <c r="I51" s="15">
        <v>10.6</v>
      </c>
      <c r="J51" s="15">
        <v>0.3</v>
      </c>
      <c r="K51" s="15"/>
      <c r="L51" s="15">
        <v>3.0000000000000001E-3</v>
      </c>
      <c r="M51" s="15">
        <v>0.03</v>
      </c>
      <c r="N51" s="15">
        <v>37.299999999999997</v>
      </c>
      <c r="Q51" s="2"/>
      <c r="R51" s="2"/>
      <c r="S51" s="2"/>
      <c r="T51" s="2"/>
      <c r="U51" s="2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5.75" x14ac:dyDescent="0.25">
      <c r="A52" s="17" t="s">
        <v>53</v>
      </c>
      <c r="B52" s="2"/>
      <c r="C52" s="2"/>
      <c r="D52" s="2"/>
      <c r="E52" s="10">
        <v>425</v>
      </c>
      <c r="F52" s="11">
        <f t="shared" ref="F52:N52" si="7">SUM(F49:F51)</f>
        <v>2.6399999999999997</v>
      </c>
      <c r="G52" s="11">
        <f t="shared" si="7"/>
        <v>4.9399999999999995</v>
      </c>
      <c r="H52" s="11">
        <f t="shared" si="7"/>
        <v>28</v>
      </c>
      <c r="I52" s="11">
        <f t="shared" si="7"/>
        <v>76.55</v>
      </c>
      <c r="J52" s="11">
        <f t="shared" si="7"/>
        <v>1.8</v>
      </c>
      <c r="K52" s="11">
        <f t="shared" si="7"/>
        <v>0.14600000000000002</v>
      </c>
      <c r="L52" s="11">
        <f t="shared" si="7"/>
        <v>0.10200000000000001</v>
      </c>
      <c r="M52" s="11">
        <f t="shared" si="7"/>
        <v>14.88</v>
      </c>
      <c r="N52" s="11">
        <f t="shared" si="7"/>
        <v>169.25</v>
      </c>
      <c r="Q52" s="2"/>
      <c r="R52" s="2"/>
      <c r="S52" s="2"/>
      <c r="T52" s="2"/>
      <c r="U52" s="2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s="2" customFormat="1" ht="15.75" x14ac:dyDescent="0.25">
      <c r="A53" s="17" t="s">
        <v>53</v>
      </c>
      <c r="B53"/>
      <c r="C53"/>
      <c r="D53"/>
      <c r="E53" s="10">
        <v>1100</v>
      </c>
      <c r="F53" s="11">
        <f t="shared" ref="F53:N53" si="8">F47+V52</f>
        <v>0</v>
      </c>
      <c r="G53" s="11">
        <f t="shared" si="8"/>
        <v>0</v>
      </c>
      <c r="H53" s="11">
        <f t="shared" si="8"/>
        <v>0</v>
      </c>
      <c r="I53" s="11">
        <f t="shared" si="8"/>
        <v>0</v>
      </c>
      <c r="J53" s="11">
        <f t="shared" si="8"/>
        <v>0</v>
      </c>
      <c r="K53" s="11">
        <f t="shared" si="8"/>
        <v>0</v>
      </c>
      <c r="L53" s="11">
        <f t="shared" si="8"/>
        <v>0</v>
      </c>
      <c r="M53" s="11">
        <f t="shared" si="8"/>
        <v>0</v>
      </c>
      <c r="N53" s="11">
        <f t="shared" si="8"/>
        <v>0</v>
      </c>
    </row>
    <row r="54" spans="1:30" s="2" customFormat="1" ht="15.75" x14ac:dyDescent="0.25">
      <c r="E54" s="10"/>
      <c r="F54" s="15"/>
      <c r="G54" s="15"/>
      <c r="H54" s="15"/>
      <c r="I54" s="15"/>
      <c r="J54" s="15"/>
      <c r="K54" s="15"/>
      <c r="L54" s="15"/>
      <c r="M54" s="15"/>
      <c r="N54" s="15"/>
    </row>
    <row r="55" spans="1:30" s="2" customFormat="1" ht="15.75" x14ac:dyDescent="0.25">
      <c r="E55" s="10" t="s">
        <v>6</v>
      </c>
      <c r="F55" s="15"/>
      <c r="G55" s="15"/>
      <c r="H55" s="11"/>
      <c r="I55" s="15"/>
      <c r="J55" s="15"/>
      <c r="K55" s="15"/>
      <c r="L55" s="15"/>
      <c r="M55" s="15"/>
      <c r="N55" s="15"/>
    </row>
    <row r="56" spans="1:30" s="2" customFormat="1" ht="15.75" x14ac:dyDescent="0.25">
      <c r="A56" s="10" t="s">
        <v>48</v>
      </c>
      <c r="F56" s="15"/>
      <c r="G56" s="15"/>
      <c r="H56" s="15"/>
      <c r="I56" s="15"/>
      <c r="J56" s="15"/>
      <c r="K56" s="15"/>
      <c r="L56" s="15"/>
      <c r="M56" s="15"/>
      <c r="N56" s="15"/>
    </row>
    <row r="57" spans="1:30" s="2" customFormat="1" ht="15.75" x14ac:dyDescent="0.25">
      <c r="A57" s="2" t="s">
        <v>73</v>
      </c>
      <c r="F57" s="15"/>
      <c r="G57" s="15"/>
      <c r="H57" s="15"/>
      <c r="I57" s="15"/>
      <c r="J57" s="15"/>
      <c r="K57" s="15"/>
      <c r="L57" s="15"/>
      <c r="M57" s="15"/>
      <c r="N57" s="15"/>
    </row>
    <row r="58" spans="1:30" s="2" customFormat="1" ht="15.75" x14ac:dyDescent="0.25">
      <c r="A58" s="2" t="s">
        <v>74</v>
      </c>
      <c r="D58" s="2">
        <v>141</v>
      </c>
      <c r="E58" s="2" t="s">
        <v>77</v>
      </c>
      <c r="F58" s="15">
        <v>27.12</v>
      </c>
      <c r="G58" s="15">
        <v>5.24</v>
      </c>
      <c r="H58" s="15">
        <v>44.67</v>
      </c>
      <c r="I58" s="15">
        <v>221.1</v>
      </c>
      <c r="J58" s="15">
        <v>1.05</v>
      </c>
      <c r="K58" s="15">
        <v>0.09</v>
      </c>
      <c r="L58" s="15">
        <v>0.39</v>
      </c>
      <c r="M58" s="15">
        <v>0.36</v>
      </c>
      <c r="N58" s="15">
        <v>334.32</v>
      </c>
    </row>
    <row r="59" spans="1:30" s="2" customFormat="1" ht="15.75" x14ac:dyDescent="0.25">
      <c r="A59" s="2" t="s">
        <v>0</v>
      </c>
      <c r="D59" s="2">
        <v>299</v>
      </c>
      <c r="E59" s="2">
        <v>200</v>
      </c>
      <c r="F59" s="15">
        <v>0.05</v>
      </c>
      <c r="G59" s="15">
        <v>0.02</v>
      </c>
      <c r="H59" s="15">
        <v>9.32</v>
      </c>
      <c r="I59" s="15">
        <v>8</v>
      </c>
      <c r="J59" s="15">
        <v>0.19</v>
      </c>
      <c r="K59" s="15">
        <v>0</v>
      </c>
      <c r="L59" s="15">
        <v>0.02</v>
      </c>
      <c r="M59" s="15">
        <v>0.02</v>
      </c>
      <c r="N59" s="15">
        <v>37.299999999999997</v>
      </c>
    </row>
    <row r="60" spans="1:30" s="2" customFormat="1" ht="15.75" x14ac:dyDescent="0.25">
      <c r="A60" s="2" t="s">
        <v>1</v>
      </c>
      <c r="E60" s="2">
        <v>2.5000000000000001E-2</v>
      </c>
      <c r="F60" s="15"/>
      <c r="G60" s="15"/>
      <c r="H60" s="15"/>
      <c r="I60" s="15"/>
      <c r="J60" s="15"/>
      <c r="K60" s="15"/>
      <c r="L60" s="15"/>
      <c r="M60" s="15">
        <v>25</v>
      </c>
      <c r="N60" s="15"/>
    </row>
    <row r="61" spans="1:30" s="2" customFormat="1" ht="15.75" x14ac:dyDescent="0.25">
      <c r="A61" s="2" t="s">
        <v>70</v>
      </c>
      <c r="E61" s="2">
        <v>200</v>
      </c>
      <c r="F61" s="15">
        <v>8.8000000000000007</v>
      </c>
      <c r="G61" s="15">
        <v>7.2</v>
      </c>
      <c r="H61" s="15">
        <v>26.4</v>
      </c>
      <c r="I61" s="15">
        <v>285.60000000000002</v>
      </c>
      <c r="J61" s="15">
        <v>0.24</v>
      </c>
      <c r="K61" s="15">
        <v>7.0000000000000007E-2</v>
      </c>
      <c r="L61" s="15">
        <v>0.36</v>
      </c>
      <c r="M61" s="15">
        <v>1.44</v>
      </c>
      <c r="N61" s="15">
        <v>206.4</v>
      </c>
    </row>
    <row r="62" spans="1:30" s="2" customFormat="1" ht="15.75" x14ac:dyDescent="0.25">
      <c r="A62" s="10" t="s">
        <v>53</v>
      </c>
      <c r="E62" s="11">
        <v>520</v>
      </c>
      <c r="F62" s="11">
        <f t="shared" ref="F62:M62" si="9">F58+F59+F60+F61</f>
        <v>35.97</v>
      </c>
      <c r="G62" s="11">
        <f t="shared" si="9"/>
        <v>12.46</v>
      </c>
      <c r="H62" s="11">
        <f t="shared" si="9"/>
        <v>80.39</v>
      </c>
      <c r="I62" s="11">
        <f t="shared" si="9"/>
        <v>514.70000000000005</v>
      </c>
      <c r="J62" s="11">
        <f t="shared" si="9"/>
        <v>1.48</v>
      </c>
      <c r="K62" s="11">
        <f t="shared" si="9"/>
        <v>0.16</v>
      </c>
      <c r="L62" s="11">
        <f t="shared" si="9"/>
        <v>0.77</v>
      </c>
      <c r="M62" s="11">
        <f t="shared" si="9"/>
        <v>26.82</v>
      </c>
      <c r="N62" s="11">
        <f>N58+N59+N60+N61</f>
        <v>578.02</v>
      </c>
    </row>
    <row r="63" spans="1:30" s="2" customFormat="1" ht="15.75" x14ac:dyDescent="0.25">
      <c r="A63" s="10"/>
      <c r="F63" s="11"/>
      <c r="G63" s="11"/>
      <c r="H63" s="11"/>
      <c r="I63" s="11"/>
      <c r="J63" s="11"/>
      <c r="K63" s="11"/>
      <c r="L63" s="11"/>
      <c r="M63" s="11"/>
      <c r="N63" s="11"/>
    </row>
    <row r="64" spans="1:30" s="2" customFormat="1" ht="15.75" x14ac:dyDescent="0.25">
      <c r="A64" s="10" t="s">
        <v>49</v>
      </c>
      <c r="F64" s="11"/>
      <c r="G64" s="11"/>
      <c r="H64" s="11"/>
      <c r="I64" s="11"/>
      <c r="J64" s="11"/>
      <c r="K64" s="11"/>
      <c r="L64" s="11"/>
      <c r="M64" s="11"/>
      <c r="N64" s="11"/>
    </row>
    <row r="65" spans="1:14" s="2" customFormat="1" ht="15.75" x14ac:dyDescent="0.25">
      <c r="A65" s="12" t="s">
        <v>60</v>
      </c>
      <c r="D65" s="12">
        <v>51</v>
      </c>
      <c r="E65" s="12">
        <v>200</v>
      </c>
      <c r="F65" s="16">
        <v>1.8</v>
      </c>
      <c r="G65" s="16">
        <v>6.2</v>
      </c>
      <c r="H65" s="16">
        <v>12.3</v>
      </c>
      <c r="I65" s="16">
        <v>35.4</v>
      </c>
      <c r="J65" s="16">
        <v>1.72</v>
      </c>
      <c r="K65" s="16">
        <v>0.05</v>
      </c>
      <c r="L65" s="16">
        <v>0.09</v>
      </c>
      <c r="M65" s="16">
        <v>0.8</v>
      </c>
      <c r="N65" s="16">
        <v>112.5</v>
      </c>
    </row>
    <row r="66" spans="1:14" s="2" customFormat="1" ht="15.75" x14ac:dyDescent="0.25">
      <c r="A66" s="2" t="s">
        <v>2</v>
      </c>
      <c r="E66" s="2">
        <v>25</v>
      </c>
      <c r="F66" s="15">
        <v>1.19</v>
      </c>
      <c r="G66" s="15">
        <v>1.02</v>
      </c>
      <c r="H66" s="15">
        <v>11.88</v>
      </c>
      <c r="I66" s="15">
        <v>31.25</v>
      </c>
      <c r="J66" s="15">
        <v>0.9</v>
      </c>
      <c r="K66" s="15">
        <v>0.1</v>
      </c>
      <c r="L66" s="15">
        <v>6.3E-2</v>
      </c>
      <c r="M66" s="15">
        <v>0.05</v>
      </c>
      <c r="N66" s="15">
        <v>64.150000000000006</v>
      </c>
    </row>
    <row r="67" spans="1:14" s="2" customFormat="1" ht="15.75" x14ac:dyDescent="0.25">
      <c r="A67" s="2" t="s">
        <v>0</v>
      </c>
      <c r="D67" s="2">
        <v>299</v>
      </c>
      <c r="E67" s="2">
        <v>200</v>
      </c>
      <c r="F67" s="15">
        <v>0.05</v>
      </c>
      <c r="G67" s="15">
        <v>0.02</v>
      </c>
      <c r="H67" s="15">
        <v>9.32</v>
      </c>
      <c r="I67" s="15">
        <v>10.6</v>
      </c>
      <c r="J67" s="15">
        <v>0.3</v>
      </c>
      <c r="K67" s="15"/>
      <c r="L67" s="15">
        <v>3.0000000000000001E-3</v>
      </c>
      <c r="M67" s="15">
        <v>0.03</v>
      </c>
      <c r="N67" s="15">
        <v>37.299999999999997</v>
      </c>
    </row>
    <row r="68" spans="1:14" s="2" customFormat="1" ht="15.75" x14ac:dyDescent="0.25">
      <c r="A68" s="11" t="s">
        <v>53</v>
      </c>
      <c r="E68" s="10">
        <v>425</v>
      </c>
      <c r="F68" s="11">
        <f t="shared" ref="F68:N68" si="10">SUM(F65:F67)</f>
        <v>3.04</v>
      </c>
      <c r="G68" s="11">
        <f t="shared" si="10"/>
        <v>7.24</v>
      </c>
      <c r="H68" s="11">
        <f t="shared" si="10"/>
        <v>33.5</v>
      </c>
      <c r="I68" s="11">
        <f t="shared" si="10"/>
        <v>77.25</v>
      </c>
      <c r="J68" s="11">
        <f t="shared" si="10"/>
        <v>2.92</v>
      </c>
      <c r="K68" s="11">
        <f t="shared" si="10"/>
        <v>0.15000000000000002</v>
      </c>
      <c r="L68" s="11">
        <f t="shared" si="10"/>
        <v>0.156</v>
      </c>
      <c r="M68" s="11">
        <f t="shared" si="10"/>
        <v>0.88000000000000012</v>
      </c>
      <c r="N68" s="11">
        <f t="shared" si="10"/>
        <v>213.95</v>
      </c>
    </row>
    <row r="69" spans="1:14" s="2" customFormat="1" ht="15.75" x14ac:dyDescent="0.25">
      <c r="A69" s="11" t="s">
        <v>53</v>
      </c>
      <c r="E69" s="11">
        <f t="shared" ref="E69:M69" si="11">E62+E68</f>
        <v>945</v>
      </c>
      <c r="F69" s="11">
        <f t="shared" si="11"/>
        <v>39.01</v>
      </c>
      <c r="G69" s="11">
        <f t="shared" si="11"/>
        <v>19.700000000000003</v>
      </c>
      <c r="H69" s="11">
        <f t="shared" si="11"/>
        <v>113.89</v>
      </c>
      <c r="I69" s="11">
        <f t="shared" si="11"/>
        <v>591.95000000000005</v>
      </c>
      <c r="J69" s="11">
        <f t="shared" si="11"/>
        <v>4.4000000000000004</v>
      </c>
      <c r="K69" s="11">
        <f t="shared" si="11"/>
        <v>0.31000000000000005</v>
      </c>
      <c r="L69" s="11">
        <f t="shared" si="11"/>
        <v>0.92600000000000005</v>
      </c>
      <c r="M69" s="11">
        <f t="shared" si="11"/>
        <v>27.7</v>
      </c>
      <c r="N69" s="11">
        <f>N62+N68</f>
        <v>791.97</v>
      </c>
    </row>
    <row r="70" spans="1:14" s="2" customFormat="1" ht="15.75" x14ac:dyDescent="0.25">
      <c r="E70" s="10" t="s">
        <v>11</v>
      </c>
      <c r="F70" s="11"/>
      <c r="G70" s="11"/>
      <c r="H70" s="11"/>
      <c r="I70" s="11"/>
      <c r="J70" s="11"/>
      <c r="K70" s="11"/>
      <c r="L70" s="11"/>
      <c r="M70" s="11"/>
      <c r="N70" s="11"/>
    </row>
    <row r="71" spans="1:14" s="2" customFormat="1" ht="15.75" x14ac:dyDescent="0.25">
      <c r="A71" s="10" t="s">
        <v>48</v>
      </c>
      <c r="F71" s="15"/>
      <c r="G71" s="15"/>
      <c r="H71" s="15"/>
      <c r="I71" s="15"/>
      <c r="J71" s="15"/>
      <c r="K71" s="15"/>
      <c r="L71" s="15"/>
      <c r="M71" s="15"/>
      <c r="N71" s="15"/>
    </row>
    <row r="72" spans="1:14" s="2" customFormat="1" ht="15.75" x14ac:dyDescent="0.25">
      <c r="A72" s="2" t="s">
        <v>84</v>
      </c>
      <c r="E72" s="2">
        <v>60</v>
      </c>
      <c r="F72" s="15">
        <v>0.48</v>
      </c>
      <c r="G72" s="15">
        <v>0.06</v>
      </c>
      <c r="H72" s="15">
        <v>1.5</v>
      </c>
      <c r="I72" s="15">
        <v>13.8</v>
      </c>
      <c r="J72" s="15">
        <v>0.36</v>
      </c>
      <c r="K72" s="15">
        <v>0.02</v>
      </c>
      <c r="L72" s="15">
        <v>0.02</v>
      </c>
      <c r="M72" s="15">
        <v>6</v>
      </c>
      <c r="N72" s="15">
        <v>8.4</v>
      </c>
    </row>
    <row r="73" spans="1:14" s="2" customFormat="1" ht="15.75" x14ac:dyDescent="0.25">
      <c r="A73" s="2" t="s">
        <v>57</v>
      </c>
      <c r="D73" s="2">
        <v>165</v>
      </c>
      <c r="E73" s="2">
        <v>100</v>
      </c>
      <c r="F73" s="15">
        <v>9.33</v>
      </c>
      <c r="G73" s="15">
        <v>2.78</v>
      </c>
      <c r="H73" s="15">
        <v>4.7699999999999996</v>
      </c>
      <c r="I73" s="15">
        <v>39.4</v>
      </c>
      <c r="J73" s="15">
        <v>0.52</v>
      </c>
      <c r="K73" s="15">
        <v>7.0000000000000007E-2</v>
      </c>
      <c r="L73" s="15">
        <v>0.08</v>
      </c>
      <c r="M73" s="15">
        <v>0.56999999999999995</v>
      </c>
      <c r="N73" s="15">
        <v>118.75</v>
      </c>
    </row>
    <row r="74" spans="1:14" s="2" customFormat="1" ht="15.75" x14ac:dyDescent="0.25">
      <c r="A74" s="2" t="s">
        <v>5</v>
      </c>
      <c r="D74" s="2">
        <v>241</v>
      </c>
      <c r="E74" s="2">
        <v>150</v>
      </c>
      <c r="F74" s="15">
        <v>3.2</v>
      </c>
      <c r="G74" s="15">
        <v>6.06</v>
      </c>
      <c r="H74" s="15">
        <v>23.3</v>
      </c>
      <c r="I74" s="15">
        <v>36.9</v>
      </c>
      <c r="J74" s="15">
        <v>1</v>
      </c>
      <c r="K74" s="15">
        <v>0.13950000000000001</v>
      </c>
      <c r="L74" s="15">
        <v>0.11</v>
      </c>
      <c r="M74" s="15">
        <v>18.16</v>
      </c>
      <c r="N74" s="15">
        <v>160.5</v>
      </c>
    </row>
    <row r="75" spans="1:14" s="2" customFormat="1" ht="15.75" x14ac:dyDescent="0.25">
      <c r="A75" s="2" t="s">
        <v>0</v>
      </c>
      <c r="D75" s="2">
        <v>299</v>
      </c>
      <c r="E75" s="2">
        <v>200</v>
      </c>
      <c r="F75" s="15">
        <v>0.05</v>
      </c>
      <c r="G75" s="15">
        <v>0.02</v>
      </c>
      <c r="H75" s="15">
        <v>9.32</v>
      </c>
      <c r="I75" s="15">
        <v>10.6</v>
      </c>
      <c r="J75" s="15">
        <v>0.3</v>
      </c>
      <c r="K75" s="15"/>
      <c r="L75" s="15">
        <v>3.0000000000000001E-3</v>
      </c>
      <c r="M75" s="15">
        <v>0.03</v>
      </c>
      <c r="N75" s="15">
        <v>37.299999999999997</v>
      </c>
    </row>
    <row r="76" spans="1:14" s="2" customFormat="1" ht="15.75" x14ac:dyDescent="0.25">
      <c r="A76" s="2" t="s">
        <v>1</v>
      </c>
      <c r="E76" s="2">
        <v>2.5000000000000001E-2</v>
      </c>
      <c r="F76" s="15"/>
      <c r="G76" s="15"/>
      <c r="H76" s="15"/>
      <c r="I76" s="15"/>
      <c r="J76" s="15"/>
      <c r="K76" s="15"/>
      <c r="L76" s="15"/>
      <c r="M76" s="15">
        <v>25</v>
      </c>
      <c r="N76" s="15"/>
    </row>
    <row r="77" spans="1:14" s="2" customFormat="1" ht="15.75" x14ac:dyDescent="0.25">
      <c r="A77" s="2" t="s">
        <v>2</v>
      </c>
      <c r="E77" s="2">
        <v>25</v>
      </c>
      <c r="F77" s="15">
        <v>1.19</v>
      </c>
      <c r="G77" s="15">
        <v>1.02</v>
      </c>
      <c r="H77" s="15">
        <v>11.88</v>
      </c>
      <c r="I77" s="15">
        <v>31.25</v>
      </c>
      <c r="J77" s="15">
        <v>0.9</v>
      </c>
      <c r="K77" s="15">
        <v>0.1</v>
      </c>
      <c r="L77" s="15">
        <v>6.3E-2</v>
      </c>
      <c r="M77" s="15">
        <v>0.05</v>
      </c>
      <c r="N77" s="15">
        <v>64.150000000000006</v>
      </c>
    </row>
    <row r="78" spans="1:14" s="2" customFormat="1" ht="15.75" x14ac:dyDescent="0.25">
      <c r="A78" s="2" t="s">
        <v>59</v>
      </c>
      <c r="D78" s="12">
        <v>89</v>
      </c>
      <c r="E78" s="2">
        <v>200</v>
      </c>
      <c r="F78" s="15">
        <v>0.8</v>
      </c>
      <c r="G78" s="15">
        <v>0.8</v>
      </c>
      <c r="H78" s="15">
        <v>19.600000000000001</v>
      </c>
      <c r="I78" s="15">
        <v>32</v>
      </c>
      <c r="J78" s="15">
        <v>4.4000000000000004</v>
      </c>
      <c r="K78" s="15">
        <v>0.06</v>
      </c>
      <c r="L78" s="15">
        <v>0.04</v>
      </c>
      <c r="M78" s="15">
        <v>20</v>
      </c>
      <c r="N78" s="15">
        <v>94</v>
      </c>
    </row>
    <row r="79" spans="1:14" s="2" customFormat="1" ht="15.75" x14ac:dyDescent="0.25">
      <c r="A79" s="10" t="s">
        <v>53</v>
      </c>
      <c r="E79" s="11">
        <f t="shared" ref="E79:M79" si="12">E73+E74+E75+E76+E77+E78</f>
        <v>675.02499999999998</v>
      </c>
      <c r="F79" s="11">
        <f t="shared" si="12"/>
        <v>14.570000000000002</v>
      </c>
      <c r="G79" s="11">
        <f t="shared" si="12"/>
        <v>10.68</v>
      </c>
      <c r="H79" s="11">
        <f t="shared" si="12"/>
        <v>68.87</v>
      </c>
      <c r="I79" s="11">
        <f t="shared" si="12"/>
        <v>150.14999999999998</v>
      </c>
      <c r="J79" s="11">
        <f t="shared" si="12"/>
        <v>7.120000000000001</v>
      </c>
      <c r="K79" s="11">
        <f t="shared" si="12"/>
        <v>0.3695</v>
      </c>
      <c r="L79" s="11">
        <f t="shared" si="12"/>
        <v>0.29599999999999999</v>
      </c>
      <c r="M79" s="11">
        <f t="shared" si="12"/>
        <v>63.81</v>
      </c>
      <c r="N79" s="11">
        <f>N73+N74+N75+N76+N77+N78</f>
        <v>474.70000000000005</v>
      </c>
    </row>
    <row r="80" spans="1:14" s="2" customFormat="1" ht="15.75" x14ac:dyDescent="0.25">
      <c r="A80" s="10"/>
      <c r="F80" s="11"/>
      <c r="G80" s="11"/>
      <c r="H80" s="11"/>
      <c r="I80" s="11"/>
      <c r="J80" s="11"/>
      <c r="K80" s="11"/>
      <c r="L80" s="11"/>
      <c r="M80" s="11"/>
      <c r="N80" s="11"/>
    </row>
    <row r="81" spans="1:14" s="2" customFormat="1" ht="15.75" x14ac:dyDescent="0.25">
      <c r="A81" s="10" t="s">
        <v>49</v>
      </c>
      <c r="F81" s="11"/>
      <c r="G81" s="11"/>
      <c r="H81" s="11"/>
      <c r="I81" s="11"/>
      <c r="J81" s="11"/>
      <c r="K81" s="11"/>
      <c r="L81" s="11"/>
      <c r="M81" s="11"/>
      <c r="N81" s="11"/>
    </row>
    <row r="82" spans="1:14" s="2" customFormat="1" ht="15.75" x14ac:dyDescent="0.25">
      <c r="A82" s="2" t="s">
        <v>82</v>
      </c>
      <c r="D82" s="18">
        <v>46</v>
      </c>
      <c r="E82" s="2" t="s">
        <v>83</v>
      </c>
      <c r="F82" s="15">
        <v>1.7</v>
      </c>
      <c r="G82" s="15">
        <v>2.7</v>
      </c>
      <c r="H82" s="15">
        <v>9.6999999999999993</v>
      </c>
      <c r="I82" s="15">
        <v>18.78</v>
      </c>
      <c r="J82" s="15">
        <v>0.7</v>
      </c>
      <c r="K82" s="15">
        <v>0.06</v>
      </c>
      <c r="L82" s="15">
        <v>0.05</v>
      </c>
      <c r="M82" s="15">
        <v>0.04</v>
      </c>
      <c r="N82" s="15">
        <v>69.8</v>
      </c>
    </row>
    <row r="83" spans="1:14" s="2" customFormat="1" ht="15.75" x14ac:dyDescent="0.25">
      <c r="A83" s="2" t="s">
        <v>2</v>
      </c>
      <c r="E83" s="2">
        <v>25</v>
      </c>
      <c r="F83" s="15">
        <v>1.19</v>
      </c>
      <c r="G83" s="15">
        <v>1.02</v>
      </c>
      <c r="H83" s="15">
        <v>11.88</v>
      </c>
      <c r="I83" s="15">
        <v>31.25</v>
      </c>
      <c r="J83" s="15">
        <v>0.9</v>
      </c>
      <c r="K83" s="15">
        <v>0.1</v>
      </c>
      <c r="L83" s="15">
        <v>6.3E-2</v>
      </c>
      <c r="M83" s="15">
        <v>0.05</v>
      </c>
      <c r="N83" s="15">
        <v>64.150000000000006</v>
      </c>
    </row>
    <row r="84" spans="1:14" s="2" customFormat="1" ht="15.75" x14ac:dyDescent="0.25">
      <c r="A84" s="2" t="s">
        <v>0</v>
      </c>
      <c r="D84" s="2">
        <v>299</v>
      </c>
      <c r="E84" s="2">
        <v>200</v>
      </c>
      <c r="F84" s="15">
        <v>0.05</v>
      </c>
      <c r="G84" s="15">
        <v>0.02</v>
      </c>
      <c r="H84" s="15">
        <v>9.32</v>
      </c>
      <c r="I84" s="15">
        <v>10.6</v>
      </c>
      <c r="J84" s="15">
        <v>0.3</v>
      </c>
      <c r="K84" s="15"/>
      <c r="L84" s="15">
        <v>3.0000000000000001E-3</v>
      </c>
      <c r="M84" s="15">
        <v>0.03</v>
      </c>
      <c r="N84" s="15">
        <v>37.299999999999997</v>
      </c>
    </row>
    <row r="85" spans="1:14" s="2" customFormat="1" ht="15.75" x14ac:dyDescent="0.25">
      <c r="A85" s="11" t="s">
        <v>53</v>
      </c>
      <c r="E85" s="10">
        <v>449</v>
      </c>
      <c r="F85" s="11">
        <f t="shared" ref="F85:M85" si="13">SUM(F83:F84)</f>
        <v>1.24</v>
      </c>
      <c r="G85" s="11">
        <f t="shared" si="13"/>
        <v>1.04</v>
      </c>
      <c r="H85" s="11">
        <f t="shared" si="13"/>
        <v>21.200000000000003</v>
      </c>
      <c r="I85" s="11">
        <f t="shared" si="13"/>
        <v>41.85</v>
      </c>
      <c r="J85" s="11">
        <f t="shared" si="13"/>
        <v>1.2</v>
      </c>
      <c r="K85" s="11">
        <f t="shared" si="13"/>
        <v>0.1</v>
      </c>
      <c r="L85" s="11">
        <f t="shared" si="13"/>
        <v>6.6000000000000003E-2</v>
      </c>
      <c r="M85" s="11">
        <f t="shared" si="13"/>
        <v>0.08</v>
      </c>
      <c r="N85" s="11">
        <f>N82+N83+N84</f>
        <v>171.25</v>
      </c>
    </row>
    <row r="86" spans="1:14" s="2" customFormat="1" ht="15.75" x14ac:dyDescent="0.25">
      <c r="A86" s="11" t="s">
        <v>53</v>
      </c>
      <c r="E86" s="11">
        <f t="shared" ref="E86:M86" si="14">E79+E85</f>
        <v>1124.0250000000001</v>
      </c>
      <c r="F86" s="11">
        <f t="shared" si="14"/>
        <v>15.810000000000002</v>
      </c>
      <c r="G86" s="11">
        <f t="shared" si="14"/>
        <v>11.719999999999999</v>
      </c>
      <c r="H86" s="11">
        <f t="shared" si="14"/>
        <v>90.070000000000007</v>
      </c>
      <c r="I86" s="11">
        <f t="shared" si="14"/>
        <v>191.99999999999997</v>
      </c>
      <c r="J86" s="11">
        <f t="shared" si="14"/>
        <v>8.32</v>
      </c>
      <c r="K86" s="11">
        <f t="shared" si="14"/>
        <v>0.46950000000000003</v>
      </c>
      <c r="L86" s="11">
        <f t="shared" si="14"/>
        <v>0.36199999999999999</v>
      </c>
      <c r="M86" s="11">
        <f t="shared" si="14"/>
        <v>63.89</v>
      </c>
      <c r="N86" s="11">
        <f>N79+N85</f>
        <v>645.95000000000005</v>
      </c>
    </row>
    <row r="87" spans="1:14" s="2" customFormat="1" ht="15.75" x14ac:dyDescent="0.25">
      <c r="A87" s="10"/>
      <c r="E87" s="10" t="s">
        <v>21</v>
      </c>
      <c r="F87" s="15"/>
      <c r="G87" s="15"/>
      <c r="H87" s="15"/>
      <c r="I87" s="15"/>
      <c r="J87" s="15"/>
      <c r="K87" s="15"/>
      <c r="L87" s="15"/>
      <c r="M87" s="15"/>
      <c r="N87" s="15"/>
    </row>
    <row r="88" spans="1:14" s="2" customFormat="1" ht="15.75" x14ac:dyDescent="0.25">
      <c r="A88" s="10" t="s">
        <v>48</v>
      </c>
      <c r="F88" s="15"/>
      <c r="G88" s="15"/>
      <c r="H88" s="15"/>
      <c r="I88" s="15"/>
      <c r="J88" s="15"/>
      <c r="K88" s="15"/>
      <c r="L88" s="15"/>
      <c r="M88" s="15"/>
      <c r="N88" s="15"/>
    </row>
    <row r="89" spans="1:14" s="2" customFormat="1" ht="15.75" x14ac:dyDescent="0.25">
      <c r="A89" s="2" t="s">
        <v>61</v>
      </c>
      <c r="D89" s="19">
        <v>124</v>
      </c>
      <c r="E89" s="2" t="s">
        <v>62</v>
      </c>
      <c r="F89" s="15">
        <v>5.67</v>
      </c>
      <c r="G89" s="15">
        <v>6.26</v>
      </c>
      <c r="H89" s="15">
        <v>7.85</v>
      </c>
      <c r="I89" s="15">
        <v>20.05</v>
      </c>
      <c r="J89" s="15">
        <v>0.625</v>
      </c>
      <c r="K89" s="15">
        <v>3.5000000000000003E-2</v>
      </c>
      <c r="L89" s="15">
        <v>0.05</v>
      </c>
      <c r="M89" s="15">
        <v>0.55000000000000004</v>
      </c>
      <c r="N89" s="15">
        <v>219</v>
      </c>
    </row>
    <row r="90" spans="1:14" s="2" customFormat="1" ht="15.75" x14ac:dyDescent="0.25">
      <c r="A90" s="2" t="s">
        <v>63</v>
      </c>
      <c r="D90" s="2">
        <v>265</v>
      </c>
      <c r="E90" s="2" t="s">
        <v>75</v>
      </c>
      <c r="F90" s="15">
        <v>0.7</v>
      </c>
      <c r="G90" s="15">
        <v>2.52</v>
      </c>
      <c r="H90" s="15">
        <v>4.82</v>
      </c>
      <c r="I90" s="15">
        <v>9.52</v>
      </c>
      <c r="J90" s="15">
        <v>0.28000000000000003</v>
      </c>
      <c r="K90" s="15">
        <v>0.02</v>
      </c>
      <c r="L90" s="15">
        <v>0.02</v>
      </c>
      <c r="M90" s="15">
        <v>1.42</v>
      </c>
      <c r="N90" s="15">
        <v>44.7</v>
      </c>
    </row>
    <row r="91" spans="1:14" s="2" customFormat="1" ht="15.75" x14ac:dyDescent="0.25">
      <c r="A91" s="2" t="s">
        <v>0</v>
      </c>
      <c r="D91" s="2">
        <v>299</v>
      </c>
      <c r="E91" s="2">
        <v>200</v>
      </c>
      <c r="F91" s="15">
        <v>0.05</v>
      </c>
      <c r="G91" s="15">
        <v>0.02</v>
      </c>
      <c r="H91" s="15">
        <v>9.32</v>
      </c>
      <c r="I91" s="15">
        <v>8</v>
      </c>
      <c r="J91" s="15">
        <v>0.19</v>
      </c>
      <c r="K91" s="15">
        <v>0</v>
      </c>
      <c r="L91" s="15">
        <v>0.02</v>
      </c>
      <c r="M91" s="15">
        <v>0.02</v>
      </c>
      <c r="N91" s="15">
        <v>37.299999999999997</v>
      </c>
    </row>
    <row r="92" spans="1:14" s="2" customFormat="1" ht="15.75" x14ac:dyDescent="0.25">
      <c r="A92" s="2" t="s">
        <v>1</v>
      </c>
      <c r="E92" s="2">
        <v>2.5000000000000001E-2</v>
      </c>
      <c r="F92" s="15"/>
      <c r="G92" s="15"/>
      <c r="H92" s="15"/>
      <c r="I92" s="15"/>
      <c r="J92" s="15"/>
      <c r="K92" s="15"/>
      <c r="L92" s="15"/>
      <c r="M92" s="15">
        <v>25</v>
      </c>
      <c r="N92" s="15"/>
    </row>
    <row r="93" spans="1:14" s="2" customFormat="1" ht="15.75" x14ac:dyDescent="0.25">
      <c r="A93" s="2" t="s">
        <v>70</v>
      </c>
      <c r="E93" s="2">
        <v>200</v>
      </c>
      <c r="F93" s="15">
        <v>8.8000000000000007</v>
      </c>
      <c r="G93" s="15">
        <v>7.2</v>
      </c>
      <c r="H93" s="15">
        <v>26.4</v>
      </c>
      <c r="I93" s="15">
        <v>285.60000000000002</v>
      </c>
      <c r="J93" s="15">
        <v>0.24</v>
      </c>
      <c r="K93" s="15">
        <v>7.0000000000000007E-2</v>
      </c>
      <c r="L93" s="15">
        <v>0.36</v>
      </c>
      <c r="M93" s="15">
        <v>1.44</v>
      </c>
      <c r="N93" s="15">
        <v>206.4</v>
      </c>
    </row>
    <row r="94" spans="1:14" s="2" customFormat="1" ht="15.75" x14ac:dyDescent="0.25">
      <c r="A94" s="10" t="s">
        <v>53</v>
      </c>
      <c r="E94" s="10">
        <v>590.03</v>
      </c>
      <c r="F94" s="11">
        <f t="shared" ref="F94:M94" si="15">F89+F90+F91+F92+F93</f>
        <v>15.22</v>
      </c>
      <c r="G94" s="11">
        <f t="shared" si="15"/>
        <v>16</v>
      </c>
      <c r="H94" s="11">
        <f t="shared" si="15"/>
        <v>48.39</v>
      </c>
      <c r="I94" s="11">
        <f t="shared" si="15"/>
        <v>323.17</v>
      </c>
      <c r="J94" s="11">
        <f t="shared" si="15"/>
        <v>1.335</v>
      </c>
      <c r="K94" s="11">
        <f t="shared" si="15"/>
        <v>0.125</v>
      </c>
      <c r="L94" s="11">
        <f t="shared" si="15"/>
        <v>0.45</v>
      </c>
      <c r="M94" s="11">
        <f t="shared" si="15"/>
        <v>28.43</v>
      </c>
      <c r="N94" s="11">
        <f>N89+N90+N91+N92+N93</f>
        <v>507.4</v>
      </c>
    </row>
    <row r="95" spans="1:14" s="2" customFormat="1" ht="15.75" x14ac:dyDescent="0.25">
      <c r="F95" s="15"/>
      <c r="G95" s="15"/>
      <c r="H95" s="15"/>
      <c r="I95" s="15"/>
      <c r="J95" s="15"/>
      <c r="K95" s="15"/>
      <c r="L95" s="15"/>
      <c r="M95" s="15"/>
      <c r="N95" s="15"/>
    </row>
    <row r="96" spans="1:14" s="2" customFormat="1" ht="15.75" x14ac:dyDescent="0.25">
      <c r="A96" s="10" t="s">
        <v>49</v>
      </c>
      <c r="F96" s="11"/>
      <c r="G96" s="11"/>
      <c r="H96" s="11"/>
      <c r="I96" s="11"/>
      <c r="J96" s="11"/>
      <c r="K96" s="11"/>
      <c r="L96" s="11"/>
      <c r="M96" s="11"/>
      <c r="N96" s="11"/>
    </row>
    <row r="97" spans="1:14" s="2" customFormat="1" ht="15.75" x14ac:dyDescent="0.25">
      <c r="A97" s="2" t="s">
        <v>45</v>
      </c>
      <c r="D97" s="2">
        <v>72</v>
      </c>
      <c r="E97" s="2">
        <v>200</v>
      </c>
      <c r="F97" s="15">
        <v>6.88</v>
      </c>
      <c r="G97" s="15">
        <v>6.7</v>
      </c>
      <c r="H97" s="15">
        <v>11.47</v>
      </c>
      <c r="I97" s="15">
        <v>36.24</v>
      </c>
      <c r="J97" s="15">
        <v>1.01</v>
      </c>
      <c r="K97" s="15">
        <v>0.08</v>
      </c>
      <c r="L97" s="15">
        <v>1.1200000000000001</v>
      </c>
      <c r="M97" s="15">
        <v>7.29</v>
      </c>
      <c r="N97" s="15">
        <v>133.5</v>
      </c>
    </row>
    <row r="98" spans="1:14" s="2" customFormat="1" ht="15.75" x14ac:dyDescent="0.25">
      <c r="A98" s="2" t="s">
        <v>2</v>
      </c>
      <c r="E98" s="2">
        <v>25</v>
      </c>
      <c r="F98" s="15">
        <v>1.19</v>
      </c>
      <c r="G98" s="15">
        <v>1.02</v>
      </c>
      <c r="H98" s="15">
        <v>11.88</v>
      </c>
      <c r="I98" s="15">
        <v>31.25</v>
      </c>
      <c r="J98" s="15">
        <v>0.9</v>
      </c>
      <c r="K98" s="15">
        <v>0.1</v>
      </c>
      <c r="L98" s="15">
        <v>6.3E-2</v>
      </c>
      <c r="M98" s="15">
        <v>0.05</v>
      </c>
      <c r="N98" s="15">
        <v>64.150000000000006</v>
      </c>
    </row>
    <row r="99" spans="1:14" s="2" customFormat="1" ht="15.75" x14ac:dyDescent="0.25">
      <c r="A99" s="2" t="s">
        <v>0</v>
      </c>
      <c r="D99" s="2">
        <v>299</v>
      </c>
      <c r="E99" s="2">
        <v>200</v>
      </c>
      <c r="F99" s="15">
        <v>0.05</v>
      </c>
      <c r="G99" s="15">
        <v>0.02</v>
      </c>
      <c r="H99" s="15">
        <v>9.32</v>
      </c>
      <c r="I99" s="15">
        <v>10.6</v>
      </c>
      <c r="J99" s="15">
        <v>0.3</v>
      </c>
      <c r="K99" s="15"/>
      <c r="L99" s="15">
        <v>3.0000000000000001E-3</v>
      </c>
      <c r="M99" s="15">
        <v>0.03</v>
      </c>
      <c r="N99" s="15">
        <v>37.299999999999997</v>
      </c>
    </row>
    <row r="100" spans="1:14" s="2" customFormat="1" ht="15.75" x14ac:dyDescent="0.25">
      <c r="A100" s="10" t="s">
        <v>53</v>
      </c>
      <c r="E100" s="10">
        <v>425</v>
      </c>
      <c r="F100" s="11">
        <f t="shared" ref="F100:N100" si="16">SUM(F97:F99)</f>
        <v>8.120000000000001</v>
      </c>
      <c r="G100" s="11">
        <f t="shared" si="16"/>
        <v>7.74</v>
      </c>
      <c r="H100" s="11">
        <f t="shared" si="16"/>
        <v>32.67</v>
      </c>
      <c r="I100" s="11">
        <f t="shared" si="16"/>
        <v>78.09</v>
      </c>
      <c r="J100" s="11">
        <f t="shared" si="16"/>
        <v>2.21</v>
      </c>
      <c r="K100" s="11">
        <f t="shared" si="16"/>
        <v>0.18</v>
      </c>
      <c r="L100" s="11">
        <f t="shared" si="16"/>
        <v>1.1859999999999999</v>
      </c>
      <c r="M100" s="11">
        <f t="shared" si="16"/>
        <v>7.37</v>
      </c>
      <c r="N100" s="11">
        <f t="shared" si="16"/>
        <v>234.95</v>
      </c>
    </row>
    <row r="101" spans="1:14" s="2" customFormat="1" ht="15.75" x14ac:dyDescent="0.25">
      <c r="A101" s="10" t="s">
        <v>53</v>
      </c>
      <c r="E101" s="10">
        <f>E94+E100</f>
        <v>1015.03</v>
      </c>
      <c r="F101" s="11">
        <f t="shared" ref="F101:M101" si="17">F94+F100</f>
        <v>23.340000000000003</v>
      </c>
      <c r="G101" s="11">
        <f t="shared" si="17"/>
        <v>23.740000000000002</v>
      </c>
      <c r="H101" s="11">
        <f t="shared" si="17"/>
        <v>81.06</v>
      </c>
      <c r="I101" s="11">
        <f t="shared" si="17"/>
        <v>401.26</v>
      </c>
      <c r="J101" s="11">
        <f t="shared" si="17"/>
        <v>3.5449999999999999</v>
      </c>
      <c r="K101" s="11">
        <f t="shared" si="17"/>
        <v>0.30499999999999999</v>
      </c>
      <c r="L101" s="11">
        <f t="shared" si="17"/>
        <v>1.6359999999999999</v>
      </c>
      <c r="M101" s="11">
        <f t="shared" si="17"/>
        <v>35.799999999999997</v>
      </c>
      <c r="N101" s="11">
        <f>N94+N100</f>
        <v>742.34999999999991</v>
      </c>
    </row>
    <row r="102" spans="1:14" s="2" customFormat="1" ht="15.75" x14ac:dyDescent="0.25"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 s="2" customFormat="1" ht="15.75" x14ac:dyDescent="0.25">
      <c r="E103" s="10" t="s">
        <v>22</v>
      </c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1:14" s="2" customFormat="1" ht="15.75" x14ac:dyDescent="0.25">
      <c r="A104" s="10" t="s">
        <v>48</v>
      </c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 s="2" customFormat="1" ht="15.75" x14ac:dyDescent="0.25">
      <c r="A105" s="2" t="s">
        <v>27</v>
      </c>
      <c r="D105" s="2">
        <v>181</v>
      </c>
      <c r="E105" s="2">
        <v>200</v>
      </c>
      <c r="F105" s="2">
        <v>28.8</v>
      </c>
      <c r="G105" s="2">
        <v>7.4</v>
      </c>
      <c r="H105" s="2">
        <v>25.6</v>
      </c>
      <c r="I105" s="2">
        <v>33.18</v>
      </c>
      <c r="J105" s="2">
        <v>4.2</v>
      </c>
      <c r="K105" s="2">
        <v>0.3</v>
      </c>
      <c r="L105" s="2">
        <v>0.4</v>
      </c>
      <c r="M105" s="2">
        <v>10</v>
      </c>
      <c r="N105" s="2">
        <v>283.7</v>
      </c>
    </row>
    <row r="106" spans="1:14" s="2" customFormat="1" ht="15.75" x14ac:dyDescent="0.25">
      <c r="A106" s="2" t="s">
        <v>2</v>
      </c>
      <c r="E106" s="2">
        <v>30</v>
      </c>
      <c r="F106" s="15">
        <v>1.19</v>
      </c>
      <c r="G106" s="15">
        <v>1.02</v>
      </c>
      <c r="H106" s="15">
        <v>11.88</v>
      </c>
      <c r="I106" s="15">
        <v>31.25</v>
      </c>
      <c r="J106" s="15">
        <v>0.9</v>
      </c>
      <c r="K106" s="15">
        <v>0.1</v>
      </c>
      <c r="L106" s="15">
        <v>6.3E-2</v>
      </c>
      <c r="M106" s="15">
        <v>0.05</v>
      </c>
      <c r="N106" s="15">
        <v>64.150000000000006</v>
      </c>
    </row>
    <row r="107" spans="1:14" s="2" customFormat="1" ht="15.75" x14ac:dyDescent="0.25">
      <c r="A107" s="2" t="s">
        <v>71</v>
      </c>
      <c r="E107" s="2">
        <v>10</v>
      </c>
      <c r="F107" s="15">
        <v>0.85</v>
      </c>
      <c r="G107" s="15">
        <v>0.33</v>
      </c>
      <c r="H107" s="15">
        <v>4.25</v>
      </c>
      <c r="I107" s="15">
        <v>0.7</v>
      </c>
      <c r="J107" s="15">
        <v>0.3</v>
      </c>
      <c r="K107" s="15">
        <v>0.04</v>
      </c>
      <c r="L107" s="15">
        <v>0.03</v>
      </c>
      <c r="M107" s="15">
        <v>0.04</v>
      </c>
      <c r="N107" s="15">
        <v>25.4</v>
      </c>
    </row>
    <row r="108" spans="1:14" s="2" customFormat="1" ht="15.75" x14ac:dyDescent="0.25">
      <c r="A108" s="2" t="s">
        <v>3</v>
      </c>
      <c r="D108" s="2">
        <v>293</v>
      </c>
      <c r="E108" s="2">
        <v>200</v>
      </c>
      <c r="F108" s="15">
        <v>1</v>
      </c>
      <c r="G108" s="15">
        <v>0</v>
      </c>
      <c r="H108" s="15">
        <v>20.2</v>
      </c>
      <c r="I108" s="15">
        <v>12.6</v>
      </c>
      <c r="J108" s="15">
        <v>2.52</v>
      </c>
      <c r="K108" s="15">
        <v>0.02</v>
      </c>
      <c r="L108" s="15">
        <v>0.02</v>
      </c>
      <c r="M108" s="15">
        <v>3.6</v>
      </c>
      <c r="N108" s="15">
        <v>76</v>
      </c>
    </row>
    <row r="109" spans="1:14" s="2" customFormat="1" ht="15.75" x14ac:dyDescent="0.25">
      <c r="A109" s="10" t="s">
        <v>53</v>
      </c>
      <c r="E109" s="11">
        <f t="shared" ref="E109:M109" si="18">E105+E106+E107+E108</f>
        <v>440</v>
      </c>
      <c r="F109" s="11">
        <f t="shared" si="18"/>
        <v>31.840000000000003</v>
      </c>
      <c r="G109" s="11">
        <f t="shared" si="18"/>
        <v>8.75</v>
      </c>
      <c r="H109" s="11">
        <f t="shared" si="18"/>
        <v>61.930000000000007</v>
      </c>
      <c r="I109" s="11">
        <f t="shared" si="18"/>
        <v>77.73</v>
      </c>
      <c r="J109" s="11">
        <f t="shared" si="18"/>
        <v>7.92</v>
      </c>
      <c r="K109" s="11">
        <f t="shared" si="18"/>
        <v>0.46</v>
      </c>
      <c r="L109" s="11">
        <f t="shared" si="18"/>
        <v>0.51300000000000001</v>
      </c>
      <c r="M109" s="11">
        <f t="shared" si="18"/>
        <v>13.69</v>
      </c>
      <c r="N109" s="11">
        <f>N105+N106+N107+N108</f>
        <v>449.25</v>
      </c>
    </row>
    <row r="110" spans="1:14" s="2" customFormat="1" ht="15.75" x14ac:dyDescent="0.25">
      <c r="A110" s="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s="2" customFormat="1" ht="15.75" x14ac:dyDescent="0.25">
      <c r="A111" s="10" t="s">
        <v>49</v>
      </c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s="2" customFormat="1" ht="15.75" x14ac:dyDescent="0.25">
      <c r="A112" s="2" t="s">
        <v>56</v>
      </c>
      <c r="D112" s="2">
        <v>37</v>
      </c>
      <c r="E112" s="2">
        <v>200</v>
      </c>
      <c r="F112" s="15">
        <v>1.45</v>
      </c>
      <c r="G112" s="15">
        <v>3.92</v>
      </c>
      <c r="H112" s="15">
        <v>10.199999999999999</v>
      </c>
      <c r="I112" s="15">
        <v>35.5</v>
      </c>
      <c r="J112" s="15">
        <v>0.95</v>
      </c>
      <c r="K112" s="15">
        <v>3.7999999999999999E-2</v>
      </c>
      <c r="L112" s="15">
        <v>3.4000000000000002E-2</v>
      </c>
      <c r="M112" s="15">
        <v>8.23</v>
      </c>
      <c r="N112" s="15">
        <v>82</v>
      </c>
    </row>
    <row r="113" spans="1:14" s="2" customFormat="1" ht="15.75" x14ac:dyDescent="0.25">
      <c r="A113" s="2" t="s">
        <v>2</v>
      </c>
      <c r="E113" s="2">
        <v>25</v>
      </c>
      <c r="F113" s="15">
        <v>1.19</v>
      </c>
      <c r="G113" s="15">
        <v>1.02</v>
      </c>
      <c r="H113" s="15">
        <v>11.88</v>
      </c>
      <c r="I113" s="15">
        <v>31.25</v>
      </c>
      <c r="J113" s="15">
        <v>0.9</v>
      </c>
      <c r="K113" s="15">
        <v>0.1</v>
      </c>
      <c r="L113" s="15">
        <v>6.3E-2</v>
      </c>
      <c r="M113" s="15">
        <v>0.05</v>
      </c>
      <c r="N113" s="15">
        <v>64.150000000000006</v>
      </c>
    </row>
    <row r="114" spans="1:14" s="2" customFormat="1" ht="15.75" x14ac:dyDescent="0.25">
      <c r="A114" s="2" t="s">
        <v>0</v>
      </c>
      <c r="D114" s="2">
        <v>299</v>
      </c>
      <c r="E114" s="2">
        <v>200</v>
      </c>
      <c r="F114" s="15">
        <v>0.05</v>
      </c>
      <c r="G114" s="15">
        <v>0.02</v>
      </c>
      <c r="H114" s="15">
        <v>9.32</v>
      </c>
      <c r="I114" s="15">
        <v>10.6</v>
      </c>
      <c r="J114" s="15">
        <v>0.3</v>
      </c>
      <c r="K114" s="15"/>
      <c r="L114" s="15">
        <v>3.0000000000000001E-3</v>
      </c>
      <c r="M114" s="15">
        <v>0.03</v>
      </c>
      <c r="N114" s="15">
        <v>37.299999999999997</v>
      </c>
    </row>
    <row r="115" spans="1:14" s="2" customFormat="1" ht="15.75" x14ac:dyDescent="0.25">
      <c r="A115" s="11" t="s">
        <v>53</v>
      </c>
      <c r="E115" s="10">
        <v>425</v>
      </c>
      <c r="F115" s="11">
        <f t="shared" ref="F115:N115" si="19">SUM(F112:F114)</f>
        <v>2.6899999999999995</v>
      </c>
      <c r="G115" s="11">
        <f t="shared" si="19"/>
        <v>4.9599999999999991</v>
      </c>
      <c r="H115" s="11">
        <f t="shared" si="19"/>
        <v>31.4</v>
      </c>
      <c r="I115" s="11">
        <f t="shared" si="19"/>
        <v>77.349999999999994</v>
      </c>
      <c r="J115" s="11">
        <f t="shared" si="19"/>
        <v>2.15</v>
      </c>
      <c r="K115" s="11">
        <f t="shared" si="19"/>
        <v>0.13800000000000001</v>
      </c>
      <c r="L115" s="11">
        <f t="shared" si="19"/>
        <v>0.1</v>
      </c>
      <c r="M115" s="11">
        <f t="shared" si="19"/>
        <v>8.31</v>
      </c>
      <c r="N115" s="11">
        <f t="shared" si="19"/>
        <v>183.45</v>
      </c>
    </row>
    <row r="116" spans="1:14" s="2" customFormat="1" ht="15.75" x14ac:dyDescent="0.25">
      <c r="A116" s="11" t="s">
        <v>53</v>
      </c>
      <c r="E116" s="11">
        <f t="shared" ref="E116:M116" si="20">E109+E115</f>
        <v>865</v>
      </c>
      <c r="F116" s="11">
        <f t="shared" si="20"/>
        <v>34.53</v>
      </c>
      <c r="G116" s="11">
        <f t="shared" si="20"/>
        <v>13.709999999999999</v>
      </c>
      <c r="H116" s="11">
        <f t="shared" si="20"/>
        <v>93.330000000000013</v>
      </c>
      <c r="I116" s="11">
        <f t="shared" si="20"/>
        <v>155.07999999999998</v>
      </c>
      <c r="J116" s="11">
        <f t="shared" si="20"/>
        <v>10.07</v>
      </c>
      <c r="K116" s="11">
        <f t="shared" si="20"/>
        <v>0.59800000000000009</v>
      </c>
      <c r="L116" s="11">
        <f t="shared" si="20"/>
        <v>0.61299999999999999</v>
      </c>
      <c r="M116" s="11">
        <f t="shared" si="20"/>
        <v>22</v>
      </c>
      <c r="N116" s="11">
        <f>N109+N115</f>
        <v>632.70000000000005</v>
      </c>
    </row>
    <row r="117" spans="1:14" s="2" customFormat="1" ht="15.75" x14ac:dyDescent="0.25">
      <c r="A117" s="11"/>
      <c r="E117" s="10" t="s">
        <v>23</v>
      </c>
      <c r="F117" s="15"/>
      <c r="G117" s="15"/>
      <c r="H117" s="15"/>
      <c r="I117" s="15"/>
      <c r="J117" s="15"/>
      <c r="K117" s="15"/>
      <c r="L117" s="15"/>
      <c r="M117" s="11"/>
      <c r="N117" s="11"/>
    </row>
    <row r="118" spans="1:14" s="2" customFormat="1" ht="15.75" x14ac:dyDescent="0.25">
      <c r="A118" s="10" t="s">
        <v>48</v>
      </c>
      <c r="B118" s="12"/>
      <c r="C118" s="12"/>
      <c r="D118" s="12"/>
      <c r="E118" s="12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s="2" customFormat="1" ht="15.75" x14ac:dyDescent="0.25">
      <c r="A119" s="2" t="s">
        <v>84</v>
      </c>
      <c r="E119" s="2">
        <v>60</v>
      </c>
      <c r="F119" s="15">
        <v>0.48</v>
      </c>
      <c r="G119" s="15">
        <v>0.06</v>
      </c>
      <c r="H119" s="15">
        <v>1.5</v>
      </c>
      <c r="I119" s="15">
        <v>13.8</v>
      </c>
      <c r="J119" s="15">
        <v>0.36</v>
      </c>
      <c r="K119" s="15">
        <v>0.02</v>
      </c>
      <c r="L119" s="15">
        <v>0.02</v>
      </c>
      <c r="M119" s="15">
        <v>6</v>
      </c>
      <c r="N119" s="15">
        <v>8.4</v>
      </c>
    </row>
    <row r="120" spans="1:14" s="2" customFormat="1" ht="15.75" x14ac:dyDescent="0.25">
      <c r="A120" s="12" t="s">
        <v>64</v>
      </c>
      <c r="B120" s="12"/>
      <c r="C120" s="12"/>
      <c r="D120" s="12">
        <v>193</v>
      </c>
      <c r="E120" s="12">
        <v>200</v>
      </c>
      <c r="F120" s="16">
        <v>24.33</v>
      </c>
      <c r="G120" s="16">
        <v>20.69</v>
      </c>
      <c r="H120" s="16">
        <v>33.71</v>
      </c>
      <c r="I120" s="16">
        <v>20.7</v>
      </c>
      <c r="J120" s="16">
        <v>1.87</v>
      </c>
      <c r="K120" s="16">
        <v>0.08</v>
      </c>
      <c r="L120" s="16">
        <v>0.08</v>
      </c>
      <c r="M120" s="16">
        <v>1.01</v>
      </c>
      <c r="N120" s="16">
        <v>418.37</v>
      </c>
    </row>
    <row r="121" spans="1:14" s="2" customFormat="1" ht="15.75" x14ac:dyDescent="0.25">
      <c r="A121" s="2" t="s">
        <v>2</v>
      </c>
      <c r="E121" s="2">
        <v>25</v>
      </c>
      <c r="F121" s="15">
        <v>1.19</v>
      </c>
      <c r="G121" s="15">
        <v>1.02</v>
      </c>
      <c r="H121" s="15">
        <v>11.88</v>
      </c>
      <c r="I121" s="15">
        <v>31.25</v>
      </c>
      <c r="J121" s="15">
        <v>0.9</v>
      </c>
      <c r="K121" s="15">
        <v>0.1</v>
      </c>
      <c r="L121" s="15">
        <v>6.3E-2</v>
      </c>
      <c r="M121" s="15">
        <v>0.05</v>
      </c>
      <c r="N121" s="15">
        <v>64.150000000000006</v>
      </c>
    </row>
    <row r="122" spans="1:14" s="2" customFormat="1" ht="15.75" x14ac:dyDescent="0.25">
      <c r="A122" s="2" t="s">
        <v>71</v>
      </c>
      <c r="E122" s="2">
        <v>10</v>
      </c>
      <c r="F122" s="15">
        <v>0.85</v>
      </c>
      <c r="G122" s="15">
        <v>0.33</v>
      </c>
      <c r="H122" s="15">
        <v>4.25</v>
      </c>
      <c r="I122" s="15">
        <v>0.7</v>
      </c>
      <c r="J122" s="15">
        <v>0.3</v>
      </c>
      <c r="K122" s="15">
        <v>0.04</v>
      </c>
      <c r="L122" s="15">
        <v>0.03</v>
      </c>
      <c r="M122" s="15">
        <v>0.04</v>
      </c>
      <c r="N122" s="15">
        <v>25.4</v>
      </c>
    </row>
    <row r="123" spans="1:14" s="12" customFormat="1" ht="15.75" x14ac:dyDescent="0.25">
      <c r="A123" s="2" t="s">
        <v>67</v>
      </c>
      <c r="B123" s="2"/>
      <c r="C123" s="2"/>
      <c r="D123" s="2">
        <v>294</v>
      </c>
      <c r="E123" s="2" t="s">
        <v>68</v>
      </c>
      <c r="F123" s="15">
        <v>0.13</v>
      </c>
      <c r="G123" s="15">
        <v>0.02</v>
      </c>
      <c r="H123" s="15">
        <v>10.7</v>
      </c>
      <c r="I123" s="15">
        <v>13.4</v>
      </c>
      <c r="J123" s="15">
        <v>0.34</v>
      </c>
      <c r="K123" s="15"/>
      <c r="L123" s="15"/>
      <c r="M123" s="15">
        <v>3</v>
      </c>
      <c r="N123" s="15">
        <v>43.1</v>
      </c>
    </row>
    <row r="124" spans="1:14" s="2" customFormat="1" ht="16.5" customHeight="1" x14ac:dyDescent="0.25">
      <c r="A124" s="2" t="s">
        <v>78</v>
      </c>
      <c r="E124" s="2">
        <v>50</v>
      </c>
      <c r="F124" s="15">
        <v>1</v>
      </c>
      <c r="G124" s="15">
        <v>4.51</v>
      </c>
      <c r="H124" s="15">
        <v>19.899999999999999</v>
      </c>
      <c r="I124" s="15">
        <v>16.8</v>
      </c>
      <c r="J124" s="15">
        <v>160</v>
      </c>
      <c r="K124" s="15">
        <v>0.03</v>
      </c>
      <c r="L124" s="15">
        <v>0.02</v>
      </c>
      <c r="M124" s="15">
        <v>0</v>
      </c>
      <c r="N124" s="15">
        <v>120.4</v>
      </c>
    </row>
    <row r="125" spans="1:14" s="2" customFormat="1" ht="16.5" customHeight="1" x14ac:dyDescent="0.25">
      <c r="A125" s="10" t="s">
        <v>53</v>
      </c>
      <c r="B125" s="10"/>
      <c r="C125" s="10"/>
      <c r="D125" s="10"/>
      <c r="E125" s="10">
        <v>552</v>
      </c>
      <c r="F125" s="11">
        <f t="shared" ref="F125:M125" si="21">F119+F120+F121+F122+F123+F124</f>
        <v>27.98</v>
      </c>
      <c r="G125" s="11">
        <f t="shared" si="21"/>
        <v>26.629999999999995</v>
      </c>
      <c r="H125" s="11">
        <f t="shared" si="21"/>
        <v>81.94</v>
      </c>
      <c r="I125" s="11">
        <f t="shared" si="21"/>
        <v>96.65</v>
      </c>
      <c r="J125" s="11">
        <f t="shared" si="21"/>
        <v>163.77000000000001</v>
      </c>
      <c r="K125" s="11">
        <f t="shared" si="21"/>
        <v>0.27</v>
      </c>
      <c r="L125" s="11">
        <f t="shared" si="21"/>
        <v>0.21299999999999999</v>
      </c>
      <c r="M125" s="11">
        <f t="shared" si="21"/>
        <v>10.1</v>
      </c>
      <c r="N125" s="11">
        <f>N119+N120+N121+N122+N123+N124</f>
        <v>679.81999999999994</v>
      </c>
    </row>
    <row r="126" spans="1:14" s="2" customFormat="1" ht="16.5" customHeight="1" x14ac:dyDescent="0.25"/>
    <row r="127" spans="1:14" s="2" customFormat="1" ht="16.5" customHeight="1" x14ac:dyDescent="0.25"/>
    <row r="128" spans="1:14" s="2" customFormat="1" ht="16.5" customHeight="1" x14ac:dyDescent="0.25">
      <c r="A128" s="10" t="s">
        <v>49</v>
      </c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6" s="2" customFormat="1" ht="16.5" customHeight="1" x14ac:dyDescent="0.25">
      <c r="A129" s="2" t="s">
        <v>46</v>
      </c>
      <c r="D129" s="2">
        <v>45</v>
      </c>
      <c r="E129" s="2">
        <v>200</v>
      </c>
      <c r="F129" s="15">
        <v>4.3899999999999997</v>
      </c>
      <c r="G129" s="15">
        <v>4.22</v>
      </c>
      <c r="H129" s="15">
        <v>13.06</v>
      </c>
      <c r="I129" s="15">
        <v>30.4</v>
      </c>
      <c r="J129" s="15">
        <v>1.62</v>
      </c>
      <c r="K129" s="15">
        <v>0.18</v>
      </c>
      <c r="L129" s="15">
        <v>0.06</v>
      </c>
      <c r="M129" s="15">
        <v>4.6500000000000004</v>
      </c>
      <c r="N129" s="15">
        <v>107.8</v>
      </c>
      <c r="P129" s="2" t="s">
        <v>65</v>
      </c>
    </row>
    <row r="130" spans="1:16" s="2" customFormat="1" ht="16.5" customHeight="1" x14ac:dyDescent="0.25">
      <c r="A130" s="2" t="s">
        <v>2</v>
      </c>
      <c r="E130" s="2">
        <v>25</v>
      </c>
      <c r="F130" s="15">
        <v>1.19</v>
      </c>
      <c r="G130" s="15">
        <v>1.02</v>
      </c>
      <c r="H130" s="15">
        <v>11.88</v>
      </c>
      <c r="I130" s="15">
        <v>31.25</v>
      </c>
      <c r="J130" s="15">
        <v>0.9</v>
      </c>
      <c r="K130" s="15">
        <v>0.1</v>
      </c>
      <c r="L130" s="15">
        <v>6.3E-2</v>
      </c>
      <c r="M130" s="15">
        <v>0.05</v>
      </c>
      <c r="N130" s="15">
        <v>64.150000000000006</v>
      </c>
    </row>
    <row r="131" spans="1:16" s="2" customFormat="1" ht="16.5" customHeight="1" x14ac:dyDescent="0.25">
      <c r="A131" s="2" t="s">
        <v>0</v>
      </c>
      <c r="D131" s="2">
        <v>299</v>
      </c>
      <c r="E131" s="2">
        <v>200</v>
      </c>
      <c r="F131" s="15">
        <v>0.05</v>
      </c>
      <c r="G131" s="15">
        <v>0.02</v>
      </c>
      <c r="H131" s="15">
        <v>9.32</v>
      </c>
      <c r="I131" s="15">
        <v>10.6</v>
      </c>
      <c r="J131" s="15">
        <v>0.3</v>
      </c>
      <c r="K131" s="15"/>
      <c r="L131" s="15">
        <v>3.0000000000000001E-3</v>
      </c>
      <c r="M131" s="15">
        <v>0.03</v>
      </c>
      <c r="N131" s="15">
        <v>37.299999999999997</v>
      </c>
    </row>
    <row r="132" spans="1:16" s="2" customFormat="1" ht="15.75" x14ac:dyDescent="0.25">
      <c r="A132" s="10" t="s">
        <v>72</v>
      </c>
      <c r="E132" s="10">
        <v>425</v>
      </c>
      <c r="F132" s="11">
        <f t="shared" ref="F132:M132" si="22">SUM(F129:F131)</f>
        <v>5.63</v>
      </c>
      <c r="G132" s="11">
        <f t="shared" si="22"/>
        <v>5.26</v>
      </c>
      <c r="H132" s="11">
        <f t="shared" si="22"/>
        <v>34.260000000000005</v>
      </c>
      <c r="I132" s="11">
        <f t="shared" si="22"/>
        <v>72.25</v>
      </c>
      <c r="J132" s="11">
        <f t="shared" si="22"/>
        <v>2.82</v>
      </c>
      <c r="K132" s="11">
        <f t="shared" si="22"/>
        <v>0.28000000000000003</v>
      </c>
      <c r="L132" s="11">
        <f t="shared" si="22"/>
        <v>0.126</v>
      </c>
      <c r="M132" s="11">
        <f t="shared" si="22"/>
        <v>4.7300000000000004</v>
      </c>
      <c r="N132" s="11">
        <f>N129+N130+N131</f>
        <v>209.25</v>
      </c>
    </row>
    <row r="133" spans="1:16" s="2" customFormat="1" ht="15.75" x14ac:dyDescent="0.25">
      <c r="A133" s="10" t="s">
        <v>72</v>
      </c>
      <c r="E133" s="11">
        <f t="shared" ref="E133:M133" si="23">E125+E132</f>
        <v>977</v>
      </c>
      <c r="F133" s="11">
        <f t="shared" si="23"/>
        <v>33.61</v>
      </c>
      <c r="G133" s="11">
        <f t="shared" si="23"/>
        <v>31.889999999999993</v>
      </c>
      <c r="H133" s="11">
        <f t="shared" si="23"/>
        <v>116.2</v>
      </c>
      <c r="I133" s="11">
        <f t="shared" si="23"/>
        <v>168.9</v>
      </c>
      <c r="J133" s="11">
        <f t="shared" si="23"/>
        <v>166.59</v>
      </c>
      <c r="K133" s="11">
        <f t="shared" si="23"/>
        <v>0.55000000000000004</v>
      </c>
      <c r="L133" s="11">
        <f t="shared" si="23"/>
        <v>0.33899999999999997</v>
      </c>
      <c r="M133" s="11">
        <f t="shared" si="23"/>
        <v>14.83</v>
      </c>
      <c r="N133" s="11">
        <f>N125+N132</f>
        <v>889.06999999999994</v>
      </c>
    </row>
    <row r="134" spans="1:16" s="10" customFormat="1" ht="15.75" x14ac:dyDescent="0.25">
      <c r="B134" s="2"/>
      <c r="C134" s="2"/>
      <c r="D134" s="2"/>
      <c r="E134" s="10" t="s">
        <v>32</v>
      </c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6" s="2" customFormat="1" ht="15.75" x14ac:dyDescent="0.25">
      <c r="A135" s="10" t="s">
        <v>48</v>
      </c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6" s="2" customFormat="1" ht="15.75" x14ac:dyDescent="0.25">
      <c r="A136" s="2" t="s">
        <v>4</v>
      </c>
      <c r="D136" s="2">
        <v>205</v>
      </c>
      <c r="E136" s="2">
        <v>100</v>
      </c>
      <c r="F136" s="15">
        <v>12.2</v>
      </c>
      <c r="G136" s="15">
        <v>26.2</v>
      </c>
      <c r="H136" s="15">
        <v>0.44</v>
      </c>
      <c r="I136" s="15">
        <v>18.399999999999999</v>
      </c>
      <c r="J136" s="15">
        <v>1.8</v>
      </c>
      <c r="K136" s="15">
        <v>0.2</v>
      </c>
      <c r="L136" s="15">
        <v>0.16</v>
      </c>
      <c r="M136" s="15">
        <v>0</v>
      </c>
      <c r="N136" s="15">
        <v>286</v>
      </c>
    </row>
    <row r="137" spans="1:16" ht="15.75" x14ac:dyDescent="0.25">
      <c r="A137" s="2" t="s">
        <v>24</v>
      </c>
      <c r="B137" s="2"/>
      <c r="C137" s="2"/>
      <c r="D137" s="2"/>
      <c r="E137" s="2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6" ht="15.75" x14ac:dyDescent="0.25">
      <c r="A138" s="2" t="s">
        <v>25</v>
      </c>
      <c r="B138" s="2"/>
      <c r="C138" s="2"/>
      <c r="D138" s="2">
        <v>241.23500000000001</v>
      </c>
      <c r="E138" s="2" t="s">
        <v>79</v>
      </c>
      <c r="F138" s="15">
        <v>3.07</v>
      </c>
      <c r="G138" s="15">
        <v>4.8</v>
      </c>
      <c r="H138" s="15">
        <v>18.3</v>
      </c>
      <c r="I138" s="15">
        <v>52.6</v>
      </c>
      <c r="J138" s="15">
        <v>1.04</v>
      </c>
      <c r="K138" s="15">
        <v>0.105</v>
      </c>
      <c r="L138" s="15">
        <v>0.09</v>
      </c>
      <c r="M138" s="15">
        <v>20.29</v>
      </c>
      <c r="N138" s="15">
        <v>129</v>
      </c>
    </row>
    <row r="139" spans="1:16" ht="15.75" x14ac:dyDescent="0.25">
      <c r="A139" s="2" t="s">
        <v>2</v>
      </c>
      <c r="B139" s="2"/>
      <c r="C139" s="2"/>
      <c r="D139" s="2"/>
      <c r="E139" s="2">
        <v>25</v>
      </c>
      <c r="F139" s="15">
        <v>1.19</v>
      </c>
      <c r="G139" s="15">
        <v>1.02</v>
      </c>
      <c r="H139" s="15">
        <v>11.88</v>
      </c>
      <c r="I139" s="15">
        <v>31.25</v>
      </c>
      <c r="J139" s="15">
        <v>0.9</v>
      </c>
      <c r="K139" s="15">
        <v>0.1</v>
      </c>
      <c r="L139" s="15">
        <v>6.3E-2</v>
      </c>
      <c r="M139" s="15">
        <v>0.05</v>
      </c>
      <c r="N139" s="15">
        <v>64.150000000000006</v>
      </c>
    </row>
    <row r="140" spans="1:16" ht="15.75" x14ac:dyDescent="0.25">
      <c r="A140" s="2" t="s">
        <v>71</v>
      </c>
      <c r="B140" s="2"/>
      <c r="C140" s="2"/>
      <c r="D140" s="2"/>
      <c r="E140" s="2">
        <v>10</v>
      </c>
      <c r="F140" s="15">
        <v>0.85</v>
      </c>
      <c r="G140" s="15">
        <v>0.33</v>
      </c>
      <c r="H140" s="15">
        <v>4.25</v>
      </c>
      <c r="I140" s="15">
        <v>0.7</v>
      </c>
      <c r="J140" s="15">
        <v>0.3</v>
      </c>
      <c r="K140" s="15">
        <v>0.04</v>
      </c>
      <c r="L140" s="15">
        <v>0.03</v>
      </c>
      <c r="M140" s="15">
        <v>0.04</v>
      </c>
      <c r="N140" s="15">
        <v>25.4</v>
      </c>
    </row>
    <row r="141" spans="1:16" ht="15.75" x14ac:dyDescent="0.25">
      <c r="A141" s="2" t="s">
        <v>3</v>
      </c>
      <c r="B141" s="2"/>
      <c r="C141" s="2"/>
      <c r="D141" s="2">
        <v>293</v>
      </c>
      <c r="E141" s="2">
        <v>200</v>
      </c>
      <c r="F141" s="15">
        <v>1</v>
      </c>
      <c r="G141" s="15">
        <v>0</v>
      </c>
      <c r="H141" s="15">
        <v>20.2</v>
      </c>
      <c r="I141" s="15">
        <v>12.6</v>
      </c>
      <c r="J141" s="15">
        <v>2.52</v>
      </c>
      <c r="K141" s="15">
        <v>0.02</v>
      </c>
      <c r="L141" s="15">
        <v>0.02</v>
      </c>
      <c r="M141" s="15">
        <v>3.6</v>
      </c>
      <c r="N141" s="15">
        <v>76</v>
      </c>
    </row>
    <row r="142" spans="1:16" ht="15.75" x14ac:dyDescent="0.25">
      <c r="A142" s="10" t="s">
        <v>53</v>
      </c>
      <c r="B142" s="2"/>
      <c r="C142" s="2"/>
      <c r="D142" s="2"/>
      <c r="E142" s="11">
        <v>515</v>
      </c>
      <c r="F142" s="11">
        <f t="shared" ref="F142:M142" si="24">F136+F137+F138+F139+F140+F141</f>
        <v>18.310000000000002</v>
      </c>
      <c r="G142" s="11">
        <f t="shared" si="24"/>
        <v>32.35</v>
      </c>
      <c r="H142" s="11">
        <f t="shared" si="24"/>
        <v>55.070000000000007</v>
      </c>
      <c r="I142" s="11">
        <f t="shared" si="24"/>
        <v>115.55</v>
      </c>
      <c r="J142" s="11">
        <f t="shared" si="24"/>
        <v>6.5600000000000005</v>
      </c>
      <c r="K142" s="11">
        <f t="shared" si="24"/>
        <v>0.46500000000000002</v>
      </c>
      <c r="L142" s="11">
        <f t="shared" si="24"/>
        <v>0.36299999999999999</v>
      </c>
      <c r="M142" s="11">
        <f t="shared" si="24"/>
        <v>23.98</v>
      </c>
      <c r="N142" s="11">
        <f>N136+N137+N138+N139+N140+N141</f>
        <v>580.54999999999995</v>
      </c>
    </row>
    <row r="143" spans="1:16" s="2" customFormat="1" ht="15.75" x14ac:dyDescent="0.25">
      <c r="A143" s="10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6" s="2" customFormat="1" ht="15.75" x14ac:dyDescent="0.25">
      <c r="A144" s="10" t="s">
        <v>49</v>
      </c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s="2" customFormat="1" ht="15.75" x14ac:dyDescent="0.25">
      <c r="A145" s="2" t="s">
        <v>44</v>
      </c>
      <c r="D145" s="2">
        <v>43</v>
      </c>
      <c r="E145" s="2">
        <v>200</v>
      </c>
      <c r="F145" s="15">
        <v>1.544</v>
      </c>
      <c r="G145" s="15">
        <v>5.07</v>
      </c>
      <c r="H145" s="15">
        <v>8.0399999999999991</v>
      </c>
      <c r="I145" s="15">
        <v>18.7</v>
      </c>
      <c r="J145" s="15">
        <v>0.68</v>
      </c>
      <c r="K145" s="15">
        <v>7.0000000000000007E-2</v>
      </c>
      <c r="L145" s="15">
        <v>4.2000000000000003E-2</v>
      </c>
      <c r="M145" s="15">
        <v>6.03</v>
      </c>
      <c r="N145" s="15">
        <v>83.3</v>
      </c>
    </row>
    <row r="146" spans="1:14" s="2" customFormat="1" ht="15.75" x14ac:dyDescent="0.25">
      <c r="A146" s="2" t="s">
        <v>2</v>
      </c>
      <c r="E146" s="2">
        <v>25</v>
      </c>
      <c r="F146" s="15">
        <v>1.19</v>
      </c>
      <c r="G146" s="15">
        <v>1.02</v>
      </c>
      <c r="H146" s="15">
        <v>11.88</v>
      </c>
      <c r="I146" s="15">
        <v>31.25</v>
      </c>
      <c r="J146" s="15">
        <v>0.9</v>
      </c>
      <c r="K146" s="15">
        <v>0.1</v>
      </c>
      <c r="L146" s="15">
        <v>6.3E-2</v>
      </c>
      <c r="M146" s="15">
        <v>0.05</v>
      </c>
      <c r="N146" s="15">
        <v>64.150000000000006</v>
      </c>
    </row>
    <row r="147" spans="1:14" s="2" customFormat="1" ht="15.75" x14ac:dyDescent="0.25">
      <c r="A147" s="2" t="s">
        <v>0</v>
      </c>
      <c r="D147" s="2">
        <v>299</v>
      </c>
      <c r="E147" s="2">
        <v>200</v>
      </c>
      <c r="F147" s="15">
        <v>0.05</v>
      </c>
      <c r="G147" s="15">
        <v>0.02</v>
      </c>
      <c r="H147" s="15">
        <v>9.32</v>
      </c>
      <c r="I147" s="15">
        <v>10.6</v>
      </c>
      <c r="J147" s="15">
        <v>0.3</v>
      </c>
      <c r="K147" s="15"/>
      <c r="L147" s="15">
        <v>3.0000000000000001E-3</v>
      </c>
      <c r="M147" s="15">
        <v>0.03</v>
      </c>
      <c r="N147" s="15">
        <v>37.299999999999997</v>
      </c>
    </row>
    <row r="148" spans="1:14" ht="15.75" x14ac:dyDescent="0.25">
      <c r="A148" s="11" t="s">
        <v>53</v>
      </c>
      <c r="B148" s="2"/>
      <c r="C148" s="2"/>
      <c r="D148" s="2"/>
      <c r="E148" s="10">
        <v>425</v>
      </c>
      <c r="F148" s="11">
        <f t="shared" ref="F148:M148" si="25">SUM(F145:F147)</f>
        <v>2.7839999999999998</v>
      </c>
      <c r="G148" s="11">
        <f t="shared" si="25"/>
        <v>6.1099999999999994</v>
      </c>
      <c r="H148" s="11">
        <f t="shared" si="25"/>
        <v>29.240000000000002</v>
      </c>
      <c r="I148" s="11">
        <f t="shared" si="25"/>
        <v>60.550000000000004</v>
      </c>
      <c r="J148" s="11">
        <f t="shared" si="25"/>
        <v>1.8800000000000001</v>
      </c>
      <c r="K148" s="11">
        <f t="shared" si="25"/>
        <v>0.17</v>
      </c>
      <c r="L148" s="11">
        <f t="shared" si="25"/>
        <v>0.10800000000000001</v>
      </c>
      <c r="M148" s="11">
        <f t="shared" si="25"/>
        <v>6.11</v>
      </c>
      <c r="N148" s="11">
        <f>SUM(N145:N147)</f>
        <v>184.75</v>
      </c>
    </row>
    <row r="149" spans="1:14" ht="15.75" x14ac:dyDescent="0.25">
      <c r="A149" s="11" t="s">
        <v>53</v>
      </c>
      <c r="B149" s="2"/>
      <c r="C149" s="2"/>
      <c r="D149" s="2"/>
      <c r="E149" s="11">
        <f t="shared" ref="E149:M149" si="26">E142+E148</f>
        <v>940</v>
      </c>
      <c r="F149" s="11">
        <f t="shared" si="26"/>
        <v>21.094000000000001</v>
      </c>
      <c r="G149" s="11">
        <f t="shared" si="26"/>
        <v>38.46</v>
      </c>
      <c r="H149" s="11">
        <f t="shared" si="26"/>
        <v>84.31</v>
      </c>
      <c r="I149" s="11">
        <f t="shared" si="26"/>
        <v>176.1</v>
      </c>
      <c r="J149" s="11">
        <f t="shared" si="26"/>
        <v>8.4400000000000013</v>
      </c>
      <c r="K149" s="11">
        <f t="shared" si="26"/>
        <v>0.63500000000000001</v>
      </c>
      <c r="L149" s="11">
        <f t="shared" si="26"/>
        <v>0.47099999999999997</v>
      </c>
      <c r="M149" s="11">
        <f t="shared" si="26"/>
        <v>30.09</v>
      </c>
      <c r="N149" s="11">
        <f>N142+N148</f>
        <v>765.3</v>
      </c>
    </row>
    <row r="150" spans="1:14" ht="15.75" x14ac:dyDescent="0.25">
      <c r="B150" s="2"/>
      <c r="C150" s="2"/>
      <c r="D150" s="2"/>
      <c r="E150" s="2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 ht="15.75" x14ac:dyDescent="0.25">
      <c r="A151" s="2"/>
      <c r="B151" s="2"/>
      <c r="C151" s="2"/>
      <c r="D151" s="2"/>
      <c r="E151" s="10" t="s">
        <v>50</v>
      </c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 ht="15.75" x14ac:dyDescent="0.25">
      <c r="A152" s="2"/>
      <c r="B152" s="2"/>
      <c r="C152" s="2"/>
      <c r="D152" s="2"/>
      <c r="E152" s="2"/>
    </row>
    <row r="153" spans="1:14" ht="15.75" x14ac:dyDescent="0.25">
      <c r="A153" s="10" t="s">
        <v>48</v>
      </c>
      <c r="B153" s="2"/>
      <c r="C153" s="2"/>
      <c r="D153" s="2"/>
      <c r="E153" s="2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 ht="15.75" x14ac:dyDescent="0.25">
      <c r="A154" s="2" t="s">
        <v>84</v>
      </c>
      <c r="B154" s="2"/>
      <c r="C154" s="2"/>
      <c r="D154" s="2"/>
      <c r="E154" s="2">
        <v>60</v>
      </c>
      <c r="F154" s="15">
        <v>0.48</v>
      </c>
      <c r="G154" s="15">
        <v>0.06</v>
      </c>
      <c r="H154" s="15">
        <v>1.5</v>
      </c>
      <c r="I154" s="15">
        <v>13.8</v>
      </c>
      <c r="J154" s="15">
        <v>0.36</v>
      </c>
      <c r="K154" s="15">
        <v>0.02</v>
      </c>
      <c r="L154" s="15">
        <v>0.02</v>
      </c>
      <c r="M154" s="15">
        <v>6</v>
      </c>
      <c r="N154" s="15">
        <v>8.4</v>
      </c>
    </row>
    <row r="155" spans="1:14" ht="15.75" x14ac:dyDescent="0.25">
      <c r="A155" s="2" t="s">
        <v>85</v>
      </c>
      <c r="B155" s="19"/>
      <c r="C155" s="15"/>
      <c r="D155" s="21">
        <v>132</v>
      </c>
      <c r="E155" s="19">
        <v>150</v>
      </c>
      <c r="F155" s="15">
        <v>13.22</v>
      </c>
      <c r="G155" s="15">
        <v>25.5</v>
      </c>
      <c r="H155" s="15">
        <v>2.5</v>
      </c>
      <c r="I155" s="15">
        <v>107.1</v>
      </c>
      <c r="J155" s="15">
        <v>2.7</v>
      </c>
      <c r="K155" s="15">
        <v>0.9</v>
      </c>
      <c r="L155" s="15">
        <v>0.6</v>
      </c>
      <c r="M155" s="15">
        <v>0.23</v>
      </c>
      <c r="N155" s="15">
        <v>293.10000000000002</v>
      </c>
    </row>
    <row r="156" spans="1:14" ht="15.75" x14ac:dyDescent="0.25">
      <c r="A156" s="2" t="s">
        <v>2</v>
      </c>
      <c r="B156" s="2"/>
      <c r="C156" s="2"/>
      <c r="D156" s="2"/>
      <c r="E156" s="2">
        <v>25</v>
      </c>
      <c r="F156" s="15">
        <v>1.19</v>
      </c>
      <c r="G156" s="15">
        <v>1.02</v>
      </c>
      <c r="H156" s="15">
        <v>11.88</v>
      </c>
      <c r="I156" s="15">
        <v>31.25</v>
      </c>
      <c r="J156" s="15">
        <v>0.9</v>
      </c>
      <c r="K156" s="15">
        <v>0.1</v>
      </c>
      <c r="L156" s="15">
        <v>6.3E-2</v>
      </c>
      <c r="M156" s="15">
        <v>0.05</v>
      </c>
      <c r="N156" s="15">
        <v>64.150000000000006</v>
      </c>
    </row>
    <row r="157" spans="1:14" s="2" customFormat="1" ht="15.75" x14ac:dyDescent="0.25">
      <c r="A157" s="2" t="s">
        <v>0</v>
      </c>
      <c r="D157" s="2">
        <v>299</v>
      </c>
      <c r="E157" s="2">
        <v>200</v>
      </c>
      <c r="F157" s="15">
        <v>0.05</v>
      </c>
      <c r="G157" s="15">
        <v>0.02</v>
      </c>
      <c r="H157" s="15">
        <v>9.32</v>
      </c>
      <c r="I157" s="15">
        <v>10.6</v>
      </c>
      <c r="J157" s="15">
        <v>0.3</v>
      </c>
      <c r="K157" s="15"/>
      <c r="L157" s="15">
        <v>3.0000000000000001E-3</v>
      </c>
      <c r="M157" s="15">
        <v>0.03</v>
      </c>
      <c r="N157" s="15">
        <v>37.299999999999997</v>
      </c>
    </row>
    <row r="158" spans="1:14" s="2" customFormat="1" ht="15.75" x14ac:dyDescent="0.25">
      <c r="A158" s="2" t="s">
        <v>1</v>
      </c>
      <c r="E158" s="2">
        <v>2.5000000000000001E-2</v>
      </c>
      <c r="F158" s="15"/>
      <c r="G158" s="15"/>
      <c r="H158" s="15"/>
      <c r="I158" s="15"/>
      <c r="J158" s="15"/>
      <c r="K158" s="15"/>
      <c r="L158" s="15"/>
      <c r="M158" s="15">
        <v>25</v>
      </c>
      <c r="N158" s="15"/>
    </row>
    <row r="159" spans="1:14" s="2" customFormat="1" ht="15.75" x14ac:dyDescent="0.25">
      <c r="A159" s="2" t="s">
        <v>59</v>
      </c>
      <c r="D159" s="12">
        <v>89</v>
      </c>
      <c r="E159" s="2">
        <v>200</v>
      </c>
      <c r="F159" s="15">
        <v>0.8</v>
      </c>
      <c r="G159" s="15">
        <v>0.8</v>
      </c>
      <c r="H159" s="15">
        <v>19.600000000000001</v>
      </c>
      <c r="I159" s="15">
        <v>32</v>
      </c>
      <c r="J159" s="15">
        <v>4.4000000000000004</v>
      </c>
      <c r="K159" s="15">
        <v>0.06</v>
      </c>
      <c r="L159" s="15">
        <v>0.04</v>
      </c>
      <c r="M159" s="15">
        <v>20</v>
      </c>
      <c r="N159" s="15">
        <v>94</v>
      </c>
    </row>
    <row r="160" spans="1:14" s="2" customFormat="1" ht="15.75" x14ac:dyDescent="0.25">
      <c r="A160" s="10" t="s">
        <v>53</v>
      </c>
      <c r="E160" s="11">
        <f t="shared" ref="E160:M160" si="27">E154+E155+E156+E157+E158+E159</f>
        <v>635.02499999999998</v>
      </c>
      <c r="F160" s="11">
        <f t="shared" si="27"/>
        <v>15.740000000000002</v>
      </c>
      <c r="G160" s="11">
        <f t="shared" si="27"/>
        <v>27.4</v>
      </c>
      <c r="H160" s="11">
        <f t="shared" si="27"/>
        <v>44.800000000000004</v>
      </c>
      <c r="I160" s="11">
        <f t="shared" si="27"/>
        <v>194.74999999999997</v>
      </c>
      <c r="J160" s="11">
        <f t="shared" si="27"/>
        <v>8.66</v>
      </c>
      <c r="K160" s="11">
        <f t="shared" si="27"/>
        <v>1.08</v>
      </c>
      <c r="L160" s="11">
        <f t="shared" si="27"/>
        <v>0.72600000000000009</v>
      </c>
      <c r="M160" s="11">
        <f t="shared" si="27"/>
        <v>51.31</v>
      </c>
      <c r="N160" s="11">
        <f>N154+N155+N156+N157+N158+N159</f>
        <v>496.95</v>
      </c>
    </row>
    <row r="161" spans="1:17" s="2" customFormat="1" ht="15.75" x14ac:dyDescent="0.25">
      <c r="A161" s="10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7" s="2" customFormat="1" ht="15.75" x14ac:dyDescent="0.25">
      <c r="A162" s="10" t="s">
        <v>49</v>
      </c>
      <c r="F162" s="11"/>
      <c r="G162" s="11"/>
      <c r="H162" s="11"/>
      <c r="I162" s="11"/>
      <c r="J162" s="11"/>
      <c r="K162" s="11"/>
      <c r="L162" s="11"/>
      <c r="M162" s="11"/>
      <c r="N162" s="11"/>
      <c r="Q162" s="2" t="s">
        <v>65</v>
      </c>
    </row>
    <row r="163" spans="1:17" s="2" customFormat="1" ht="15.75" x14ac:dyDescent="0.25">
      <c r="A163" s="2" t="s">
        <v>61</v>
      </c>
      <c r="D163" s="19">
        <v>124</v>
      </c>
      <c r="E163" s="19" t="s">
        <v>62</v>
      </c>
      <c r="F163" s="15">
        <v>5.67</v>
      </c>
      <c r="G163" s="15">
        <v>6.26</v>
      </c>
      <c r="H163" s="15">
        <v>7.85</v>
      </c>
      <c r="I163" s="15">
        <v>20.05</v>
      </c>
      <c r="J163" s="15">
        <v>0.625</v>
      </c>
      <c r="K163" s="15">
        <v>3.5000000000000003E-2</v>
      </c>
      <c r="L163" s="15">
        <v>0.05</v>
      </c>
      <c r="M163" s="15">
        <v>0.55000000000000004</v>
      </c>
      <c r="N163" s="15">
        <v>108</v>
      </c>
    </row>
    <row r="164" spans="1:17" s="2" customFormat="1" ht="15.75" x14ac:dyDescent="0.25">
      <c r="A164" s="2" t="s">
        <v>0</v>
      </c>
      <c r="D164" s="2">
        <v>299</v>
      </c>
      <c r="E164" s="2">
        <v>200</v>
      </c>
      <c r="F164" s="15">
        <v>0.05</v>
      </c>
      <c r="G164" s="15">
        <v>0.02</v>
      </c>
      <c r="H164" s="15">
        <v>9.32</v>
      </c>
      <c r="I164" s="15">
        <v>10.6</v>
      </c>
      <c r="J164" s="15">
        <v>0.3</v>
      </c>
      <c r="K164" s="15"/>
      <c r="L164" s="15">
        <v>3.0000000000000001E-3</v>
      </c>
      <c r="M164" s="15">
        <v>0.03</v>
      </c>
      <c r="N164" s="15">
        <v>37.299999999999997</v>
      </c>
    </row>
    <row r="165" spans="1:17" s="2" customFormat="1" ht="15.75" x14ac:dyDescent="0.25">
      <c r="E165" s="10">
        <v>350</v>
      </c>
      <c r="F165" s="11">
        <f t="shared" ref="F165:N165" si="28">SUM(F163:F164)</f>
        <v>5.72</v>
      </c>
      <c r="G165" s="11">
        <f t="shared" si="28"/>
        <v>6.2799999999999994</v>
      </c>
      <c r="H165" s="11">
        <f t="shared" si="28"/>
        <v>17.170000000000002</v>
      </c>
      <c r="I165" s="11">
        <f t="shared" si="28"/>
        <v>30.65</v>
      </c>
      <c r="J165" s="11">
        <f t="shared" si="28"/>
        <v>0.92500000000000004</v>
      </c>
      <c r="K165" s="11">
        <f t="shared" si="28"/>
        <v>3.5000000000000003E-2</v>
      </c>
      <c r="L165" s="11">
        <f t="shared" si="28"/>
        <v>5.3000000000000005E-2</v>
      </c>
      <c r="M165" s="11">
        <f t="shared" si="28"/>
        <v>0.58000000000000007</v>
      </c>
      <c r="N165" s="11">
        <f t="shared" si="28"/>
        <v>145.30000000000001</v>
      </c>
    </row>
    <row r="166" spans="1:17" s="2" customFormat="1" ht="15.75" x14ac:dyDescent="0.25">
      <c r="A166" s="10" t="s">
        <v>53</v>
      </c>
      <c r="E166" s="11">
        <f t="shared" ref="E166:M166" si="29">E160+E165</f>
        <v>985.02499999999998</v>
      </c>
      <c r="F166" s="11">
        <f t="shared" si="29"/>
        <v>21.46</v>
      </c>
      <c r="G166" s="11">
        <f t="shared" si="29"/>
        <v>33.68</v>
      </c>
      <c r="H166" s="11">
        <f t="shared" si="29"/>
        <v>61.970000000000006</v>
      </c>
      <c r="I166" s="11">
        <f t="shared" si="29"/>
        <v>225.39999999999998</v>
      </c>
      <c r="J166" s="11">
        <f t="shared" si="29"/>
        <v>9.5850000000000009</v>
      </c>
      <c r="K166" s="11">
        <f t="shared" si="29"/>
        <v>1.115</v>
      </c>
      <c r="L166" s="11">
        <f t="shared" si="29"/>
        <v>0.77900000000000014</v>
      </c>
      <c r="M166" s="11">
        <f t="shared" si="29"/>
        <v>51.89</v>
      </c>
      <c r="N166" s="11">
        <f>N160+N165</f>
        <v>642.25</v>
      </c>
    </row>
    <row r="167" spans="1:17" s="2" customFormat="1" ht="15.75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7" x14ac:dyDescent="0.25">
      <c r="A168" t="s">
        <v>15</v>
      </c>
      <c r="M168" s="8"/>
    </row>
    <row r="169" spans="1:17" x14ac:dyDescent="0.25">
      <c r="A169" t="s">
        <v>16</v>
      </c>
      <c r="M169" s="8"/>
    </row>
    <row r="170" spans="1:17" x14ac:dyDescent="0.25">
      <c r="A170" t="s">
        <v>54</v>
      </c>
      <c r="M170" s="8"/>
    </row>
    <row r="171" spans="1:17" x14ac:dyDescent="0.25">
      <c r="A171" t="s">
        <v>17</v>
      </c>
      <c r="M171" s="8"/>
    </row>
    <row r="172" spans="1:17" x14ac:dyDescent="0.25">
      <c r="A172" t="s">
        <v>18</v>
      </c>
      <c r="G172" t="s">
        <v>31</v>
      </c>
      <c r="M172" s="9"/>
    </row>
    <row r="175" spans="1:17" ht="15.75" x14ac:dyDescent="0.25">
      <c r="A175" s="2"/>
      <c r="B175" s="2"/>
      <c r="C175" s="2"/>
      <c r="D175" s="2"/>
      <c r="E175" s="2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7" ht="15.75" x14ac:dyDescent="0.25">
      <c r="A176" s="2"/>
      <c r="B176" s="2"/>
      <c r="C176" s="2"/>
      <c r="D176" s="2"/>
      <c r="E176" s="2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5.75" x14ac:dyDescent="0.25">
      <c r="A177" s="2"/>
      <c r="B177" s="2"/>
      <c r="C177" s="2"/>
      <c r="D177" s="12"/>
      <c r="E177" s="2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 ht="15.75" x14ac:dyDescent="0.25">
      <c r="A178" s="2"/>
      <c r="D178" s="2"/>
      <c r="E178" s="2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 ht="15.75" x14ac:dyDescent="0.25">
      <c r="F179" s="11"/>
      <c r="G179" s="11"/>
      <c r="H179" s="11"/>
      <c r="I179" s="11"/>
      <c r="J179" s="11"/>
      <c r="K179" s="11"/>
      <c r="L179" s="11"/>
      <c r="M179" s="11"/>
      <c r="N179" s="11"/>
    </row>
    <row r="183" spans="1:14" x14ac:dyDescent="0.25">
      <c r="A183" s="1"/>
    </row>
    <row r="185" spans="1:14" x14ac:dyDescent="0.25">
      <c r="F185" s="1"/>
      <c r="G185" s="1"/>
      <c r="H185" s="1"/>
      <c r="I185" s="1"/>
      <c r="J185" s="1"/>
      <c r="L185" s="1"/>
      <c r="N185" s="1"/>
    </row>
    <row r="186" spans="1:14" x14ac:dyDescent="0.25">
      <c r="E186" s="1"/>
    </row>
    <row r="188" spans="1:14" x14ac:dyDescent="0.25">
      <c r="A188" s="1"/>
    </row>
    <row r="193" spans="1:14" x14ac:dyDescent="0.25">
      <c r="A193" s="1"/>
    </row>
    <row r="194" spans="1:14" x14ac:dyDescent="0.25">
      <c r="A194" s="1"/>
    </row>
    <row r="204" spans="1:14" x14ac:dyDescent="0.25">
      <c r="A204" s="1"/>
    </row>
    <row r="207" spans="1:14" x14ac:dyDescent="0.25">
      <c r="F207" s="1"/>
      <c r="G207" s="1"/>
      <c r="H207" s="1"/>
      <c r="I207" s="1"/>
      <c r="J207" s="1"/>
      <c r="L207" s="1"/>
      <c r="N207" s="1"/>
    </row>
    <row r="208" spans="1:14" x14ac:dyDescent="0.25">
      <c r="E208" s="1"/>
      <c r="F208" s="1"/>
      <c r="G208" s="1"/>
    </row>
    <row r="210" spans="1:1" x14ac:dyDescent="0.25">
      <c r="A210" s="1"/>
    </row>
    <row r="214" spans="1:1" x14ac:dyDescent="0.25">
      <c r="A214" s="1"/>
    </row>
    <row r="215" spans="1:1" x14ac:dyDescent="0.25">
      <c r="A215" s="1"/>
    </row>
    <row r="224" spans="1:1" x14ac:dyDescent="0.25">
      <c r="A224" s="1"/>
    </row>
    <row r="228" spans="1:14" x14ac:dyDescent="0.25">
      <c r="F228" s="1"/>
      <c r="G228" s="1"/>
      <c r="H228" s="1"/>
      <c r="I228" s="1"/>
      <c r="J228" s="1"/>
      <c r="L228" s="1"/>
      <c r="N228" s="1"/>
    </row>
    <row r="229" spans="1:14" x14ac:dyDescent="0.25">
      <c r="E229" s="1"/>
    </row>
    <row r="231" spans="1:14" x14ac:dyDescent="0.25">
      <c r="A231" s="1"/>
    </row>
    <row r="238" spans="1:14" x14ac:dyDescent="0.25">
      <c r="A238" s="1"/>
    </row>
    <row r="246" spans="1:14" x14ac:dyDescent="0.25">
      <c r="A246" s="1"/>
    </row>
    <row r="249" spans="1:14" x14ac:dyDescent="0.25">
      <c r="F249" s="1"/>
      <c r="G249" s="1"/>
      <c r="H249" s="1"/>
      <c r="I249" s="1"/>
      <c r="J249" s="1"/>
      <c r="L249" s="1"/>
      <c r="N249" s="1"/>
    </row>
    <row r="250" spans="1:14" x14ac:dyDescent="0.25">
      <c r="E250" s="1"/>
    </row>
    <row r="252" spans="1:14" x14ac:dyDescent="0.25">
      <c r="A252" s="1"/>
    </row>
    <row r="258" spans="1:14" x14ac:dyDescent="0.25">
      <c r="A258" s="1"/>
    </row>
    <row r="259" spans="1:14" x14ac:dyDescent="0.25">
      <c r="A259" s="1"/>
    </row>
    <row r="267" spans="1:14" x14ac:dyDescent="0.25">
      <c r="A267" s="1"/>
    </row>
    <row r="271" spans="1:14" x14ac:dyDescent="0.25">
      <c r="F271" s="1"/>
      <c r="G271" s="1"/>
      <c r="H271" s="1"/>
      <c r="I271" s="1"/>
      <c r="J271" s="1"/>
      <c r="L271" s="1"/>
      <c r="N271" s="1"/>
    </row>
    <row r="272" spans="1:14" x14ac:dyDescent="0.25">
      <c r="E272" s="1"/>
      <c r="N272" s="7"/>
    </row>
    <row r="273" spans="1:5" x14ac:dyDescent="0.25">
      <c r="E273" s="1"/>
    </row>
    <row r="275" spans="1:5" x14ac:dyDescent="0.25">
      <c r="A275" s="1"/>
    </row>
    <row r="280" spans="1:5" x14ac:dyDescent="0.25">
      <c r="A280" s="1"/>
    </row>
    <row r="281" spans="1:5" x14ac:dyDescent="0.25">
      <c r="A281" s="1"/>
    </row>
    <row r="290" spans="1:14" x14ac:dyDescent="0.25">
      <c r="A290" s="1"/>
    </row>
    <row r="292" spans="1:14" x14ac:dyDescent="0.25">
      <c r="F292" s="1"/>
      <c r="G292" s="1"/>
      <c r="H292" s="1"/>
      <c r="I292" s="1"/>
      <c r="J292" s="1"/>
      <c r="L292" s="1"/>
      <c r="N292" s="1"/>
    </row>
    <row r="293" spans="1:14" x14ac:dyDescent="0.25">
      <c r="E293" s="1"/>
    </row>
    <row r="295" spans="1:14" x14ac:dyDescent="0.25">
      <c r="A295" s="1"/>
    </row>
    <row r="300" spans="1:14" x14ac:dyDescent="0.25">
      <c r="A300" s="1"/>
    </row>
    <row r="308" spans="1:14" x14ac:dyDescent="0.25">
      <c r="A308" s="1"/>
    </row>
    <row r="310" spans="1:14" x14ac:dyDescent="0.25">
      <c r="F310" s="1"/>
      <c r="G310" s="1"/>
      <c r="H310" s="1"/>
      <c r="I310" s="1"/>
      <c r="J310" s="1"/>
      <c r="L310" s="1"/>
      <c r="N310" s="1"/>
    </row>
    <row r="311" spans="1:14" x14ac:dyDescent="0.25">
      <c r="E311" s="1"/>
    </row>
    <row r="313" spans="1:14" x14ac:dyDescent="0.25">
      <c r="A313" s="1"/>
    </row>
    <row r="318" spans="1:14" x14ac:dyDescent="0.25">
      <c r="A318" s="1"/>
    </row>
    <row r="319" spans="1:14" x14ac:dyDescent="0.25">
      <c r="A319" s="1"/>
    </row>
    <row r="330" spans="1:14" x14ac:dyDescent="0.25">
      <c r="A330" s="1"/>
    </row>
    <row r="333" spans="1:14" x14ac:dyDescent="0.25">
      <c r="F333" s="1"/>
      <c r="G333" s="1"/>
      <c r="H333" s="1"/>
      <c r="I333" s="1"/>
      <c r="J333" s="1"/>
      <c r="L333" s="1"/>
      <c r="N333" s="1"/>
    </row>
    <row r="334" spans="1:14" x14ac:dyDescent="0.25">
      <c r="E334" s="1"/>
    </row>
    <row r="336" spans="1:14" x14ac:dyDescent="0.25">
      <c r="A336" s="1"/>
    </row>
    <row r="341" spans="1:14" x14ac:dyDescent="0.25">
      <c r="A341" s="1"/>
    </row>
    <row r="342" spans="1:14" x14ac:dyDescent="0.25">
      <c r="A342" s="1"/>
    </row>
    <row r="349" spans="1:14" x14ac:dyDescent="0.25">
      <c r="A349" s="1"/>
    </row>
    <row r="352" spans="1:14" x14ac:dyDescent="0.25">
      <c r="F352" s="1"/>
      <c r="G352" s="1"/>
      <c r="H352" s="1"/>
      <c r="I352" s="1"/>
      <c r="J352" s="1"/>
      <c r="L352" s="1"/>
      <c r="N352" s="1"/>
    </row>
    <row r="353" spans="1:5" x14ac:dyDescent="0.25">
      <c r="E353" s="1"/>
    </row>
    <row r="355" spans="1:5" x14ac:dyDescent="0.25">
      <c r="A355" s="1"/>
    </row>
    <row r="361" spans="1:5" x14ac:dyDescent="0.25">
      <c r="A361" s="1"/>
    </row>
    <row r="371" spans="1:14" x14ac:dyDescent="0.25">
      <c r="A371" s="1"/>
    </row>
    <row r="375" spans="1:14" x14ac:dyDescent="0.25">
      <c r="F375" s="1"/>
      <c r="G375" s="1"/>
      <c r="H375" s="1"/>
      <c r="I375" s="1"/>
      <c r="J375" s="1"/>
      <c r="L375" s="1"/>
      <c r="N375" s="1"/>
    </row>
    <row r="376" spans="1:14" x14ac:dyDescent="0.25">
      <c r="N376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26</v>
      </c>
      <c r="D15" s="4"/>
      <c r="E15" s="4"/>
      <c r="F15" s="4"/>
      <c r="G15" s="4"/>
    </row>
    <row r="16" spans="3:8" ht="26.25" x14ac:dyDescent="0.4">
      <c r="C16" s="3" t="s">
        <v>51</v>
      </c>
      <c r="D16" s="4"/>
      <c r="E16" s="4"/>
      <c r="F16" s="3"/>
      <c r="G16" s="4"/>
    </row>
    <row r="17" spans="3:7" ht="26.25" x14ac:dyDescent="0.4">
      <c r="C17" s="3" t="s">
        <v>52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12</v>
      </c>
    </row>
    <row r="7" spans="1:4" ht="18.75" x14ac:dyDescent="0.3">
      <c r="A7" s="5" t="s">
        <v>13</v>
      </c>
    </row>
    <row r="8" spans="1:4" ht="18.75" x14ac:dyDescent="0.3">
      <c r="D8" s="5"/>
    </row>
    <row r="9" spans="1:4" ht="18.75" x14ac:dyDescent="0.3">
      <c r="D9" s="6" t="s">
        <v>14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2025-03-11T05:58:40Z</dcterms:modified>
</cp:coreProperties>
</file>