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C57B4D05-8AF7-4627-86C9-E8F2EEE8E98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1" i="1" l="1"/>
  <c r="F151" i="1"/>
  <c r="G151" i="1"/>
  <c r="H151" i="1"/>
  <c r="I151" i="1"/>
  <c r="J151" i="1"/>
  <c r="K151" i="1"/>
  <c r="L151" i="1"/>
  <c r="M151" i="1"/>
  <c r="N151" i="1"/>
  <c r="N146" i="1"/>
  <c r="M146" i="1"/>
  <c r="L146" i="1"/>
  <c r="K146" i="1"/>
  <c r="J146" i="1"/>
  <c r="I146" i="1"/>
  <c r="H146" i="1"/>
  <c r="G146" i="1"/>
  <c r="F146" i="1"/>
  <c r="E138" i="1"/>
  <c r="N132" i="1"/>
  <c r="M132" i="1"/>
  <c r="L132" i="1"/>
  <c r="K132" i="1"/>
  <c r="J132" i="1"/>
  <c r="I132" i="1"/>
  <c r="H132" i="1"/>
  <c r="G132" i="1"/>
  <c r="F132" i="1"/>
  <c r="N114" i="1"/>
  <c r="M114" i="1"/>
  <c r="L114" i="1"/>
  <c r="K114" i="1"/>
  <c r="J114" i="1"/>
  <c r="I114" i="1"/>
  <c r="H114" i="1"/>
  <c r="G114" i="1"/>
  <c r="F114" i="1"/>
  <c r="N101" i="1"/>
  <c r="M101" i="1"/>
  <c r="L101" i="1"/>
  <c r="K101" i="1"/>
  <c r="J101" i="1"/>
  <c r="I101" i="1"/>
  <c r="H101" i="1"/>
  <c r="G101" i="1"/>
  <c r="F101" i="1"/>
  <c r="E101" i="1"/>
  <c r="N85" i="1"/>
  <c r="M85" i="1"/>
  <c r="L85" i="1"/>
  <c r="K85" i="1"/>
  <c r="J85" i="1"/>
  <c r="I85" i="1"/>
  <c r="H85" i="1"/>
  <c r="G85" i="1"/>
  <c r="F85" i="1"/>
  <c r="N68" i="1"/>
  <c r="M68" i="1"/>
  <c r="L68" i="1"/>
  <c r="K68" i="1"/>
  <c r="J68" i="1"/>
  <c r="I68" i="1"/>
  <c r="H68" i="1"/>
  <c r="G68" i="1"/>
  <c r="F68" i="1"/>
  <c r="E68" i="1"/>
  <c r="N53" i="1"/>
  <c r="M53" i="1"/>
  <c r="L53" i="1"/>
  <c r="K53" i="1"/>
  <c r="J53" i="1"/>
  <c r="I53" i="1"/>
  <c r="H53" i="1"/>
  <c r="G53" i="1"/>
  <c r="F53" i="1"/>
  <c r="E39" i="1"/>
  <c r="F39" i="1"/>
  <c r="G39" i="1"/>
  <c r="H39" i="1"/>
  <c r="I39" i="1"/>
  <c r="J39" i="1"/>
  <c r="K39" i="1"/>
  <c r="L39" i="1"/>
  <c r="M39" i="1"/>
  <c r="N39" i="1"/>
  <c r="N11" i="1"/>
  <c r="M11" i="1"/>
  <c r="L11" i="1"/>
  <c r="K11" i="1"/>
  <c r="J11" i="1"/>
  <c r="I11" i="1"/>
  <c r="H11" i="1"/>
  <c r="G11" i="1"/>
  <c r="F11" i="1"/>
  <c r="E119" i="1"/>
  <c r="E106" i="1"/>
  <c r="E107" i="1"/>
  <c r="E78" i="1"/>
  <c r="N26" i="1"/>
  <c r="M26" i="1"/>
  <c r="L26" i="1"/>
  <c r="K26" i="1"/>
  <c r="J26" i="1"/>
  <c r="I26" i="1"/>
  <c r="H26" i="1"/>
  <c r="G26" i="1"/>
  <c r="F26" i="1"/>
  <c r="E26" i="1"/>
  <c r="E31" i="1" s="1"/>
  <c r="E91" i="1"/>
  <c r="E92" i="1" s="1"/>
  <c r="F91" i="1"/>
  <c r="G91" i="1"/>
  <c r="H91" i="1"/>
  <c r="I91" i="1"/>
  <c r="J91" i="1"/>
  <c r="K91" i="1"/>
  <c r="L91" i="1"/>
  <c r="M91" i="1"/>
  <c r="E59" i="1"/>
  <c r="E17" i="1"/>
  <c r="M92" i="1"/>
  <c r="L92" i="1"/>
  <c r="K92" i="1"/>
  <c r="J92" i="1"/>
  <c r="I92" i="1"/>
  <c r="H92" i="1"/>
  <c r="G92" i="1"/>
  <c r="F92" i="1"/>
  <c r="E45" i="1"/>
  <c r="N137" i="1"/>
  <c r="M137" i="1"/>
  <c r="L137" i="1"/>
  <c r="K137" i="1"/>
  <c r="J137" i="1"/>
  <c r="I137" i="1"/>
  <c r="H137" i="1"/>
  <c r="G137" i="1"/>
  <c r="F137" i="1"/>
  <c r="N118" i="1"/>
  <c r="M118" i="1"/>
  <c r="L118" i="1"/>
  <c r="K118" i="1"/>
  <c r="J118" i="1"/>
  <c r="I118" i="1"/>
  <c r="H118" i="1"/>
  <c r="G118" i="1"/>
  <c r="F118" i="1"/>
  <c r="N91" i="1"/>
  <c r="N77" i="1"/>
  <c r="M77" i="1"/>
  <c r="L77" i="1"/>
  <c r="K77" i="1"/>
  <c r="J77" i="1"/>
  <c r="I77" i="1"/>
  <c r="H77" i="1"/>
  <c r="G77" i="1"/>
  <c r="F77" i="1"/>
  <c r="N58" i="1"/>
  <c r="M58" i="1"/>
  <c r="L58" i="1"/>
  <c r="K58" i="1"/>
  <c r="J58" i="1"/>
  <c r="I58" i="1"/>
  <c r="H58" i="1"/>
  <c r="G58" i="1"/>
  <c r="F58" i="1"/>
  <c r="N16" i="1"/>
  <c r="N17" i="1" s="1"/>
  <c r="M16" i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F138" i="1" l="1"/>
  <c r="G138" i="1"/>
  <c r="H138" i="1"/>
  <c r="I138" i="1"/>
  <c r="J138" i="1"/>
  <c r="K138" i="1"/>
  <c r="L138" i="1"/>
  <c r="M138" i="1"/>
  <c r="N138" i="1"/>
  <c r="F119" i="1"/>
  <c r="G119" i="1"/>
  <c r="H119" i="1"/>
  <c r="I119" i="1"/>
  <c r="J119" i="1"/>
  <c r="K119" i="1"/>
  <c r="L119" i="1"/>
  <c r="M119" i="1"/>
  <c r="N119" i="1"/>
  <c r="F78" i="1"/>
  <c r="G78" i="1"/>
  <c r="H78" i="1"/>
  <c r="I78" i="1"/>
  <c r="J78" i="1"/>
  <c r="K78" i="1"/>
  <c r="L78" i="1"/>
  <c r="M78" i="1"/>
  <c r="N78" i="1"/>
  <c r="F59" i="1"/>
  <c r="G59" i="1"/>
  <c r="H59" i="1"/>
  <c r="I59" i="1"/>
  <c r="J59" i="1"/>
  <c r="K59" i="1"/>
  <c r="L59" i="1"/>
  <c r="M59" i="1"/>
  <c r="N59" i="1"/>
  <c r="N92" i="1"/>
  <c r="N150" i="1" l="1"/>
  <c r="L150" i="1"/>
  <c r="K150" i="1"/>
  <c r="J150" i="1"/>
  <c r="I150" i="1"/>
  <c r="H150" i="1"/>
  <c r="G150" i="1"/>
  <c r="F150" i="1"/>
  <c r="N106" i="1"/>
  <c r="N107" i="1" s="1"/>
  <c r="L106" i="1"/>
  <c r="L107" i="1" s="1"/>
  <c r="K106" i="1"/>
  <c r="K107" i="1" s="1"/>
  <c r="J106" i="1"/>
  <c r="J107" i="1" s="1"/>
  <c r="I106" i="1"/>
  <c r="I107" i="1" s="1"/>
  <c r="H106" i="1"/>
  <c r="H107" i="1" s="1"/>
  <c r="G106" i="1"/>
  <c r="G107" i="1" s="1"/>
  <c r="F106" i="1"/>
  <c r="F107" i="1" s="1"/>
  <c r="F44" i="1"/>
  <c r="F45" i="1" s="1"/>
  <c r="G44" i="1"/>
  <c r="G45" i="1" s="1"/>
  <c r="H44" i="1"/>
  <c r="H45" i="1" s="1"/>
  <c r="I44" i="1"/>
  <c r="I45" i="1" s="1"/>
  <c r="J44" i="1"/>
  <c r="J45" i="1" s="1"/>
  <c r="K44" i="1"/>
  <c r="K45" i="1" s="1"/>
  <c r="L44" i="1"/>
  <c r="L45" i="1" s="1"/>
  <c r="N44" i="1"/>
  <c r="N45" i="1" s="1"/>
  <c r="F30" i="1"/>
  <c r="F31" i="1" s="1"/>
  <c r="G30" i="1"/>
  <c r="G31" i="1" s="1"/>
  <c r="H30" i="1"/>
  <c r="H31" i="1" s="1"/>
  <c r="I30" i="1"/>
  <c r="I31" i="1" s="1"/>
  <c r="J30" i="1"/>
  <c r="J31" i="1" s="1"/>
  <c r="K30" i="1"/>
  <c r="K31" i="1" s="1"/>
  <c r="L30" i="1"/>
  <c r="L31" i="1" s="1"/>
  <c r="N30" i="1"/>
  <c r="N31" i="1" s="1"/>
  <c r="M106" i="1" l="1"/>
  <c r="M107" i="1" s="1"/>
  <c r="M150" i="1" l="1"/>
  <c r="M44" i="1"/>
  <c r="M45" i="1" s="1"/>
  <c r="M30" i="1"/>
  <c r="M31" i="1" s="1"/>
</calcChain>
</file>

<file path=xl/sharedStrings.xml><?xml version="1.0" encoding="utf-8"?>
<sst xmlns="http://schemas.openxmlformats.org/spreadsheetml/2006/main" count="178" uniqueCount="87">
  <si>
    <t>Чай с сахаром</t>
  </si>
  <si>
    <t>Кислота аскорбиновая</t>
  </si>
  <si>
    <t>Хлеб йодированный</t>
  </si>
  <si>
    <t>Сок фруктовый</t>
  </si>
  <si>
    <t>Компот из сухофруктов</t>
  </si>
  <si>
    <t>Чай с сахаром и лимоном</t>
  </si>
  <si>
    <t>Сосиски отварные</t>
  </si>
  <si>
    <t>Картофельное пюре</t>
  </si>
  <si>
    <t>Четвёртый день-Четверг</t>
  </si>
  <si>
    <t>Каша молочная"Дружба" с</t>
  </si>
  <si>
    <t>маслом сливочным</t>
  </si>
  <si>
    <t>Бутерброд с маслом и</t>
  </si>
  <si>
    <t>повидлом</t>
  </si>
  <si>
    <t>Пятый день-Пятница</t>
  </si>
  <si>
    <t>Меню разработано на основании рекомендаций  Сборника  технологических  нормативов  рецептур блюд и кулинарных изделий для ДОУ Пермской государственной медицинской академии Уральского Регионального Центра Питания  (2004 г.)</t>
  </si>
  <si>
    <t xml:space="preserve">Сборник рецептур на продукцию для питания детей ДОУ,  под редакцией Могильного М.П., Тутельяна В.А. (Москва 2016г.) </t>
  </si>
  <si>
    <t xml:space="preserve">Меню составила технолог  Е.Ю.Степура.  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</si>
  <si>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</si>
  <si>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</si>
  <si>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</si>
  <si>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</si>
  <si>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Второй день- Вторник</t>
  </si>
  <si>
    <t>Третий день- Среда</t>
  </si>
  <si>
    <t>Каша гречневая</t>
  </si>
  <si>
    <t>Седьмой день- Вторник</t>
  </si>
  <si>
    <t>рассыпчатая</t>
  </si>
  <si>
    <t>Восьмой день- Среда</t>
  </si>
  <si>
    <t>Гарнир сложный(картофельн</t>
  </si>
  <si>
    <t>пюре,капуста тушёная)</t>
  </si>
  <si>
    <t>Примерное цикличное меню</t>
  </si>
  <si>
    <t>Жаркое по- домашнему</t>
  </si>
  <si>
    <t>Соус томатный</t>
  </si>
  <si>
    <t>Гуляш из мяса птицы</t>
  </si>
  <si>
    <t xml:space="preserve">Макаронные изделия </t>
  </si>
  <si>
    <t>отварные</t>
  </si>
  <si>
    <t xml:space="preserve">    200/7</t>
  </si>
  <si>
    <t>Меню составила технолог Тараненко А.Ю.</t>
  </si>
  <si>
    <t>Девятый день - Четверг</t>
  </si>
  <si>
    <t xml:space="preserve"> Са, мг</t>
  </si>
  <si>
    <t xml:space="preserve">   B2, мг</t>
  </si>
  <si>
    <t xml:space="preserve">   B1, мг</t>
  </si>
  <si>
    <t xml:space="preserve">    Fe, мг</t>
  </si>
  <si>
    <t xml:space="preserve">    C, мг</t>
  </si>
  <si>
    <t xml:space="preserve"> Энерг.цен, ккал</t>
  </si>
  <si>
    <t xml:space="preserve"> № рецептуры</t>
  </si>
  <si>
    <t xml:space="preserve">    Б, г</t>
  </si>
  <si>
    <t xml:space="preserve">  Ж, г</t>
  </si>
  <si>
    <t xml:space="preserve">     У, г</t>
  </si>
  <si>
    <t xml:space="preserve"> выход,г</t>
  </si>
  <si>
    <t xml:space="preserve">                                                               Первый день- Понедельник</t>
  </si>
  <si>
    <t>Свекольник</t>
  </si>
  <si>
    <t>Суп из рыбной консервы</t>
  </si>
  <si>
    <t>Суп гороховый</t>
  </si>
  <si>
    <t>Завтрак</t>
  </si>
  <si>
    <t>Обед</t>
  </si>
  <si>
    <t>Десятый день- пятница</t>
  </si>
  <si>
    <t xml:space="preserve">для организации двухразового горячего питания </t>
  </si>
  <si>
    <t>школьников с ОВЗ г.Яровое</t>
  </si>
  <si>
    <t>Итого</t>
  </si>
  <si>
    <t>Уральского Регионального Центра Питания (2008)</t>
  </si>
  <si>
    <t>Пельмени</t>
  </si>
  <si>
    <t>пф</t>
  </si>
  <si>
    <t>Борщ с капустой</t>
  </si>
  <si>
    <t>200/5</t>
  </si>
  <si>
    <t>Котлета мясная</t>
  </si>
  <si>
    <t>Рыба, припущенная в молоке</t>
  </si>
  <si>
    <t>Печенье</t>
  </si>
  <si>
    <t xml:space="preserve"> </t>
  </si>
  <si>
    <t>Суп крестьянский с крупой</t>
  </si>
  <si>
    <t>Шестой день-понедельник</t>
  </si>
  <si>
    <t>Макароны отварные с сыром</t>
  </si>
  <si>
    <t>160/20</t>
  </si>
  <si>
    <t>Бутерброд с колбасой</t>
  </si>
  <si>
    <t>Плов из мяса говядины</t>
  </si>
  <si>
    <t>100/80</t>
  </si>
  <si>
    <t>Вареники с картофелем отварные с маслом</t>
  </si>
  <si>
    <t>Щи из свежей капусты</t>
  </si>
  <si>
    <t>Хлеб ржаной</t>
  </si>
  <si>
    <t>Пудинг из творога с рисом с</t>
  </si>
  <si>
    <t>молоком сгущённым</t>
  </si>
  <si>
    <t>150/20</t>
  </si>
  <si>
    <t>20/20</t>
  </si>
  <si>
    <t xml:space="preserve">    200/5</t>
  </si>
  <si>
    <t>20\5\15</t>
  </si>
  <si>
    <t>Какао с молоком</t>
  </si>
  <si>
    <t>Овощи свежие</t>
  </si>
  <si>
    <t>Пельмени мясные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</si>
</sst>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2" fillId="2" borderId="0" xfId="0" applyFont="1" applyFill="1"/>
    <xf numFmtId="2" fontId="2" fillId="0" borderId="0" xfId="0" applyNumberFormat="1" applyFont="1"/>
    <xf numFmtId="2" fontId="2" fillId="2" borderId="0" xfId="0" applyNumberFormat="1" applyFont="1" applyFill="1"/>
    <xf numFmtId="2" fontId="1" fillId="0" borderId="0" xfId="0" applyNumberFormat="1" applyFont="1"/>
    <xf numFmtId="0" fontId="2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" fontId="10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1"/>
  <sheetViews>
    <sheetView tabSelected="1" zoomScaleNormal="100" workbookViewId="0">
      <selection activeCell="R147" sqref="R147"/>
    </sheetView>
  </sheetViews>
  <sheetFormatPr defaultRowHeight="15" x14ac:dyDescent="0.25"/>
  <cols>
    <col min="3" max="3" width="6.42578125" customWidth="1"/>
    <col min="4" max="4" width="8.42578125" customWidth="1"/>
    <col min="5" max="5" width="11.28515625" bestFit="1" customWidth="1"/>
    <col min="12" max="12" width="9.28515625" customWidth="1"/>
    <col min="13" max="13" width="9.140625" customWidth="1"/>
    <col min="14" max="14" width="12.5703125" customWidth="1"/>
  </cols>
  <sheetData>
    <row r="1" spans="1:14" x14ac:dyDescent="0.25">
      <c r="E1" s="1"/>
      <c r="J1" t="s">
        <v>67</v>
      </c>
    </row>
    <row r="2" spans="1:14" s="2" customFormat="1" ht="15.75" x14ac:dyDescent="0.25">
      <c r="A2" s="10" t="s">
        <v>49</v>
      </c>
    </row>
    <row r="3" spans="1:14" s="2" customFormat="1" ht="19.5" customHeight="1" x14ac:dyDescent="0.25"/>
    <row r="4" spans="1:14" s="2" customFormat="1" ht="30.75" customHeight="1" x14ac:dyDescent="0.25">
      <c r="A4" s="10" t="s">
        <v>53</v>
      </c>
      <c r="D4" s="17" t="s">
        <v>44</v>
      </c>
      <c r="E4" s="10" t="s">
        <v>48</v>
      </c>
      <c r="F4" s="10" t="s">
        <v>45</v>
      </c>
      <c r="G4" s="10" t="s">
        <v>46</v>
      </c>
      <c r="H4" s="10" t="s">
        <v>47</v>
      </c>
      <c r="I4" s="10" t="s">
        <v>38</v>
      </c>
      <c r="J4" s="18" t="s">
        <v>41</v>
      </c>
      <c r="K4" s="18" t="s">
        <v>40</v>
      </c>
      <c r="L4" s="10" t="s">
        <v>39</v>
      </c>
      <c r="M4" s="10" t="s">
        <v>42</v>
      </c>
      <c r="N4" s="17" t="s">
        <v>43</v>
      </c>
    </row>
    <row r="5" spans="1:14" s="2" customFormat="1" ht="15.75" x14ac:dyDescent="0.25">
      <c r="A5" s="2" t="s">
        <v>9</v>
      </c>
      <c r="D5" s="2">
        <v>102</v>
      </c>
      <c r="E5" s="2" t="s">
        <v>82</v>
      </c>
      <c r="F5" s="13">
        <v>5</v>
      </c>
      <c r="G5" s="13">
        <v>6.3</v>
      </c>
      <c r="H5" s="13">
        <v>26.53</v>
      </c>
      <c r="I5" s="13">
        <v>25.4</v>
      </c>
      <c r="J5" s="13">
        <v>2.84</v>
      </c>
      <c r="K5" s="13">
        <v>0.14000000000000001</v>
      </c>
      <c r="L5" s="13">
        <v>0.05</v>
      </c>
      <c r="M5" s="13"/>
      <c r="N5" s="13">
        <v>225</v>
      </c>
    </row>
    <row r="6" spans="1:14" s="2" customFormat="1" ht="15.75" x14ac:dyDescent="0.25">
      <c r="A6" s="2" t="s">
        <v>10</v>
      </c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15.75" x14ac:dyDescent="0.25">
      <c r="A7" s="2" t="s">
        <v>11</v>
      </c>
    </row>
    <row r="8" spans="1:14" s="2" customFormat="1" ht="15.75" x14ac:dyDescent="0.25">
      <c r="A8" s="2" t="s">
        <v>12</v>
      </c>
      <c r="D8" s="2">
        <v>382</v>
      </c>
      <c r="E8" s="19" t="s">
        <v>83</v>
      </c>
      <c r="F8" s="14">
        <v>2.58</v>
      </c>
      <c r="G8" s="14">
        <v>4.0999999999999996</v>
      </c>
      <c r="H8" s="14">
        <v>28.6</v>
      </c>
      <c r="I8" s="14">
        <v>11.3</v>
      </c>
      <c r="J8" s="14">
        <v>0.9</v>
      </c>
      <c r="K8" s="14">
        <v>0.05</v>
      </c>
      <c r="L8" s="14">
        <v>0.03</v>
      </c>
      <c r="M8" s="14">
        <v>0.1</v>
      </c>
      <c r="N8" s="14">
        <v>161.69999999999999</v>
      </c>
    </row>
    <row r="9" spans="1:14" s="2" customFormat="1" ht="15.75" x14ac:dyDescent="0.25">
      <c r="A9" s="2" t="s">
        <v>0</v>
      </c>
      <c r="D9" s="2">
        <v>299</v>
      </c>
      <c r="E9" s="2">
        <v>200</v>
      </c>
      <c r="F9" s="13">
        <v>0.05</v>
      </c>
      <c r="G9" s="13">
        <v>0.02</v>
      </c>
      <c r="H9" s="13">
        <v>9.32</v>
      </c>
      <c r="I9" s="13">
        <v>10.6</v>
      </c>
      <c r="J9" s="13">
        <v>0.3</v>
      </c>
      <c r="K9" s="13"/>
      <c r="L9" s="13">
        <v>3.0000000000000001E-3</v>
      </c>
      <c r="M9" s="13">
        <v>0.03</v>
      </c>
      <c r="N9" s="13">
        <v>37.299999999999997</v>
      </c>
    </row>
    <row r="10" spans="1:14" s="2" customFormat="1" ht="15.75" x14ac:dyDescent="0.25">
      <c r="A10" s="2" t="s">
        <v>1</v>
      </c>
      <c r="E10" s="2">
        <v>2.5000000000000001E-2</v>
      </c>
      <c r="F10" s="13"/>
      <c r="G10" s="13"/>
      <c r="H10" s="13"/>
      <c r="I10" s="13"/>
      <c r="J10" s="13"/>
      <c r="K10" s="13"/>
      <c r="L10" s="13"/>
      <c r="M10" s="13">
        <v>25</v>
      </c>
      <c r="N10" s="13"/>
    </row>
    <row r="11" spans="1:14" s="2" customFormat="1" ht="15.75" x14ac:dyDescent="0.25">
      <c r="A11" s="10" t="s">
        <v>58</v>
      </c>
      <c r="B11"/>
      <c r="C11"/>
      <c r="D11"/>
      <c r="E11" s="15">
        <v>445</v>
      </c>
      <c r="F11" s="15">
        <f t="shared" ref="F11:M11" si="0">F5+F6+F7+F8+F9+F10</f>
        <v>7.63</v>
      </c>
      <c r="G11" s="15">
        <f t="shared" si="0"/>
        <v>10.419999999999998</v>
      </c>
      <c r="H11" s="15">
        <f t="shared" si="0"/>
        <v>64.45</v>
      </c>
      <c r="I11" s="15">
        <f t="shared" si="0"/>
        <v>47.300000000000004</v>
      </c>
      <c r="J11" s="15">
        <f t="shared" si="0"/>
        <v>4.04</v>
      </c>
      <c r="K11" s="15">
        <f t="shared" si="0"/>
        <v>0.19</v>
      </c>
      <c r="L11" s="15">
        <f t="shared" si="0"/>
        <v>8.3000000000000004E-2</v>
      </c>
      <c r="M11" s="15">
        <f t="shared" si="0"/>
        <v>25.13</v>
      </c>
      <c r="N11" s="15">
        <f>N5+N6+N7+N8+N9+N10</f>
        <v>424</v>
      </c>
    </row>
    <row r="12" spans="1:14" s="2" customFormat="1" ht="15.75" x14ac:dyDescent="0.25">
      <c r="A12" s="10" t="s">
        <v>54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 s="2" customFormat="1" ht="15.75" x14ac:dyDescent="0.25">
      <c r="A13" s="2" t="s">
        <v>52</v>
      </c>
      <c r="D13" s="2">
        <v>45</v>
      </c>
      <c r="E13" s="2">
        <v>250</v>
      </c>
      <c r="F13" s="13">
        <v>5.5</v>
      </c>
      <c r="G13" s="13">
        <v>5.3</v>
      </c>
      <c r="H13" s="13">
        <v>16.3</v>
      </c>
      <c r="I13" s="13">
        <v>38</v>
      </c>
      <c r="J13" s="13">
        <v>2.0299999999999998</v>
      </c>
      <c r="K13" s="13">
        <v>0.23</v>
      </c>
      <c r="L13" s="13">
        <v>0.08</v>
      </c>
      <c r="M13" s="13">
        <v>5.8</v>
      </c>
      <c r="N13" s="13">
        <v>134.75</v>
      </c>
    </row>
    <row r="14" spans="1:14" s="2" customFormat="1" ht="15.75" x14ac:dyDescent="0.25">
      <c r="A14" s="2" t="s">
        <v>2</v>
      </c>
      <c r="E14" s="2">
        <v>25</v>
      </c>
      <c r="F14" s="13">
        <v>1.19</v>
      </c>
      <c r="G14" s="13">
        <v>1.02</v>
      </c>
      <c r="H14" s="13">
        <v>11.88</v>
      </c>
      <c r="I14" s="13">
        <v>31.25</v>
      </c>
      <c r="J14" s="13">
        <v>0.9</v>
      </c>
      <c r="K14" s="13">
        <v>0.1</v>
      </c>
      <c r="L14" s="13">
        <v>6.3E-2</v>
      </c>
      <c r="M14" s="13">
        <v>0.05</v>
      </c>
      <c r="N14" s="13">
        <v>64.150000000000006</v>
      </c>
    </row>
    <row r="15" spans="1:14" s="2" customFormat="1" ht="15.75" x14ac:dyDescent="0.25">
      <c r="A15" s="2" t="s">
        <v>0</v>
      </c>
      <c r="D15" s="2">
        <v>299</v>
      </c>
      <c r="E15" s="2">
        <v>200</v>
      </c>
      <c r="F15" s="13">
        <v>0.05</v>
      </c>
      <c r="G15" s="13">
        <v>0.02</v>
      </c>
      <c r="H15" s="13">
        <v>9.32</v>
      </c>
      <c r="I15" s="13">
        <v>10.6</v>
      </c>
      <c r="J15" s="13">
        <v>0.3</v>
      </c>
      <c r="K15" s="13"/>
      <c r="L15" s="13">
        <v>3.0000000000000001E-3</v>
      </c>
      <c r="M15" s="13">
        <v>0.03</v>
      </c>
      <c r="N15" s="13">
        <v>37.299999999999997</v>
      </c>
    </row>
    <row r="16" spans="1:14" s="2" customFormat="1" ht="15.75" x14ac:dyDescent="0.25">
      <c r="A16" s="15" t="s">
        <v>58</v>
      </c>
      <c r="E16" s="10">
        <v>475</v>
      </c>
      <c r="F16" s="11">
        <f t="shared" ref="F16:N16" si="1">SUM(F13:F15)</f>
        <v>6.7399999999999993</v>
      </c>
      <c r="G16" s="11">
        <f t="shared" si="1"/>
        <v>6.34</v>
      </c>
      <c r="H16" s="11">
        <f t="shared" si="1"/>
        <v>37.5</v>
      </c>
      <c r="I16" s="11">
        <f t="shared" si="1"/>
        <v>79.849999999999994</v>
      </c>
      <c r="J16" s="11">
        <f t="shared" si="1"/>
        <v>3.2299999999999995</v>
      </c>
      <c r="K16" s="11">
        <f t="shared" si="1"/>
        <v>0.33</v>
      </c>
      <c r="L16" s="11">
        <f t="shared" si="1"/>
        <v>0.14600000000000002</v>
      </c>
      <c r="M16" s="11">
        <f t="shared" si="1"/>
        <v>5.88</v>
      </c>
      <c r="N16" s="11">
        <f t="shared" si="1"/>
        <v>236.2</v>
      </c>
    </row>
    <row r="17" spans="1:14" s="2" customFormat="1" ht="15.75" x14ac:dyDescent="0.25">
      <c r="A17" s="11" t="s">
        <v>58</v>
      </c>
      <c r="E17" s="11">
        <f t="shared" ref="E17:M17" si="2">E11+E16</f>
        <v>920</v>
      </c>
      <c r="F17" s="11">
        <f t="shared" si="2"/>
        <v>14.37</v>
      </c>
      <c r="G17" s="11">
        <f t="shared" si="2"/>
        <v>16.759999999999998</v>
      </c>
      <c r="H17" s="11">
        <f t="shared" si="2"/>
        <v>101.95</v>
      </c>
      <c r="I17" s="11">
        <f t="shared" si="2"/>
        <v>127.15</v>
      </c>
      <c r="J17" s="11">
        <f t="shared" si="2"/>
        <v>7.27</v>
      </c>
      <c r="K17" s="11">
        <f t="shared" si="2"/>
        <v>0.52</v>
      </c>
      <c r="L17" s="11">
        <f t="shared" si="2"/>
        <v>0.22900000000000004</v>
      </c>
      <c r="M17" s="11">
        <f t="shared" si="2"/>
        <v>31.009999999999998</v>
      </c>
      <c r="N17" s="11">
        <f>N11+N16</f>
        <v>660.2</v>
      </c>
    </row>
    <row r="18" spans="1:14" s="2" customFormat="1" ht="15.75" x14ac:dyDescent="0.25">
      <c r="E18" s="10" t="s">
        <v>21</v>
      </c>
      <c r="F18" s="11"/>
      <c r="G18" s="11"/>
      <c r="H18" s="13"/>
      <c r="I18" s="13"/>
      <c r="J18" s="13"/>
      <c r="K18" s="13"/>
      <c r="L18" s="13"/>
      <c r="M18" s="13"/>
      <c r="N18" s="13"/>
    </row>
    <row r="19" spans="1:14" s="2" customFormat="1" ht="15.75" x14ac:dyDescent="0.25">
      <c r="A19" s="1" t="s">
        <v>53</v>
      </c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s="2" customFormat="1" ht="15.75" x14ac:dyDescent="0.25">
      <c r="A20" t="s">
        <v>7</v>
      </c>
      <c r="B20"/>
      <c r="C20"/>
      <c r="D20">
        <v>241</v>
      </c>
      <c r="E20">
        <v>180</v>
      </c>
      <c r="F20">
        <v>3.8</v>
      </c>
      <c r="G20">
        <v>7.3</v>
      </c>
      <c r="H20">
        <v>28</v>
      </c>
      <c r="I20">
        <v>44.28</v>
      </c>
      <c r="J20">
        <v>1.2</v>
      </c>
      <c r="K20">
        <v>0.17</v>
      </c>
      <c r="L20">
        <v>0.13</v>
      </c>
      <c r="M20">
        <v>21.8</v>
      </c>
      <c r="N20">
        <v>192.6</v>
      </c>
    </row>
    <row r="21" spans="1:14" s="2" customFormat="1" ht="15.75" x14ac:dyDescent="0.25">
      <c r="A21" t="s">
        <v>64</v>
      </c>
      <c r="B21"/>
      <c r="C21"/>
      <c r="D21" t="s">
        <v>61</v>
      </c>
      <c r="E21">
        <v>100</v>
      </c>
      <c r="F21">
        <v>8.86</v>
      </c>
      <c r="G21">
        <v>26.16</v>
      </c>
      <c r="H21">
        <v>12.83</v>
      </c>
      <c r="I21">
        <v>34.5</v>
      </c>
      <c r="J21">
        <v>1.31</v>
      </c>
      <c r="K21">
        <v>0.36</v>
      </c>
      <c r="L21">
        <v>0.11</v>
      </c>
      <c r="M21">
        <v>0.12</v>
      </c>
      <c r="N21">
        <v>285</v>
      </c>
    </row>
    <row r="22" spans="1:14" s="2" customFormat="1" ht="15.75" x14ac:dyDescent="0.25">
      <c r="A22" t="s">
        <v>4</v>
      </c>
      <c r="B22"/>
      <c r="C22"/>
      <c r="D22">
        <v>283</v>
      </c>
      <c r="E22">
        <v>200</v>
      </c>
      <c r="F22">
        <v>0.44</v>
      </c>
      <c r="G22">
        <v>0.02</v>
      </c>
      <c r="H22">
        <v>27.8</v>
      </c>
      <c r="I22">
        <v>31.8</v>
      </c>
      <c r="J22">
        <v>1.25</v>
      </c>
      <c r="K22">
        <v>0</v>
      </c>
      <c r="L22">
        <v>0.01</v>
      </c>
      <c r="M22">
        <v>0.4</v>
      </c>
      <c r="N22">
        <v>113</v>
      </c>
    </row>
    <row r="23" spans="1:14" s="2" customFormat="1" ht="15.75" x14ac:dyDescent="0.25">
      <c r="A23" t="s">
        <v>1</v>
      </c>
      <c r="B23"/>
      <c r="C23"/>
      <c r="D23"/>
      <c r="E23">
        <v>2.5000000000000001E-2</v>
      </c>
      <c r="F23"/>
      <c r="G23"/>
      <c r="H23"/>
      <c r="I23"/>
      <c r="J23"/>
      <c r="K23"/>
      <c r="L23"/>
      <c r="M23">
        <v>25</v>
      </c>
      <c r="N23"/>
    </row>
    <row r="24" spans="1:14" s="2" customFormat="1" ht="15.75" x14ac:dyDescent="0.25">
      <c r="A24" t="s">
        <v>2</v>
      </c>
      <c r="B24"/>
      <c r="C24"/>
      <c r="D24"/>
      <c r="E24">
        <v>25</v>
      </c>
      <c r="F24">
        <v>1.19</v>
      </c>
      <c r="G24">
        <v>1.02</v>
      </c>
      <c r="H24">
        <v>11.88</v>
      </c>
      <c r="I24">
        <v>31.25</v>
      </c>
      <c r="J24">
        <v>0.9</v>
      </c>
      <c r="K24">
        <v>0.1</v>
      </c>
      <c r="L24">
        <v>0.06</v>
      </c>
      <c r="M24">
        <v>0.05</v>
      </c>
      <c r="N24">
        <v>64.150000000000006</v>
      </c>
    </row>
    <row r="25" spans="1:14" s="2" customFormat="1" ht="15.75" x14ac:dyDescent="0.25">
      <c r="A25" s="2" t="s">
        <v>77</v>
      </c>
      <c r="E25" s="2">
        <v>10</v>
      </c>
      <c r="F25" s="13">
        <v>0.85</v>
      </c>
      <c r="G25" s="13">
        <v>0.33</v>
      </c>
      <c r="H25" s="13">
        <v>4.25</v>
      </c>
      <c r="I25" s="13">
        <v>0.7</v>
      </c>
      <c r="J25" s="13">
        <v>0.3</v>
      </c>
      <c r="K25" s="13">
        <v>0.04</v>
      </c>
      <c r="L25" s="13">
        <v>0.03</v>
      </c>
      <c r="M25" s="13">
        <v>0.04</v>
      </c>
      <c r="N25" s="13">
        <v>25.4</v>
      </c>
    </row>
    <row r="26" spans="1:14" s="2" customFormat="1" ht="15.75" x14ac:dyDescent="0.25">
      <c r="A26" s="1" t="s">
        <v>58</v>
      </c>
      <c r="B26"/>
      <c r="C26"/>
      <c r="D26"/>
      <c r="E26" s="15">
        <f t="shared" ref="E26:M26" si="3">E20+E21+E22+E23+E24+E25</f>
        <v>515.02499999999998</v>
      </c>
      <c r="F26" s="15">
        <f t="shared" si="3"/>
        <v>15.139999999999999</v>
      </c>
      <c r="G26" s="15">
        <f t="shared" si="3"/>
        <v>34.830000000000005</v>
      </c>
      <c r="H26" s="15">
        <f t="shared" si="3"/>
        <v>84.759999999999991</v>
      </c>
      <c r="I26" s="15">
        <f t="shared" si="3"/>
        <v>142.52999999999997</v>
      </c>
      <c r="J26" s="15">
        <f t="shared" si="3"/>
        <v>4.96</v>
      </c>
      <c r="K26" s="15">
        <f t="shared" si="3"/>
        <v>0.67</v>
      </c>
      <c r="L26" s="15">
        <f t="shared" si="3"/>
        <v>0.33999999999999997</v>
      </c>
      <c r="M26" s="15">
        <f t="shared" si="3"/>
        <v>47.41</v>
      </c>
      <c r="N26" s="15">
        <f>N20+N21+N22+N23+N24+N25</f>
        <v>680.15</v>
      </c>
    </row>
    <row r="27" spans="1:14" s="2" customFormat="1" ht="15.75" x14ac:dyDescent="0.25">
      <c r="A27" s="10" t="s">
        <v>54</v>
      </c>
      <c r="F27" s="11"/>
      <c r="G27" s="11"/>
      <c r="H27" s="11"/>
      <c r="I27" s="11"/>
      <c r="J27" s="11"/>
      <c r="K27" s="11"/>
      <c r="L27" s="11"/>
      <c r="M27" s="11"/>
      <c r="N27" s="11"/>
    </row>
    <row r="28" spans="1:14" s="2" customFormat="1" ht="15.75" x14ac:dyDescent="0.25">
      <c r="A28" s="2" t="s">
        <v>60</v>
      </c>
      <c r="D28" s="12" t="s">
        <v>61</v>
      </c>
      <c r="E28" s="2" t="s">
        <v>63</v>
      </c>
      <c r="F28" s="13">
        <v>30.93</v>
      </c>
      <c r="G28" s="13">
        <v>16</v>
      </c>
      <c r="H28" s="13">
        <v>59.33</v>
      </c>
      <c r="I28" s="13">
        <v>46.13</v>
      </c>
      <c r="J28" s="13">
        <v>4.4000000000000004</v>
      </c>
      <c r="K28" s="13">
        <v>0.2</v>
      </c>
      <c r="L28" s="13">
        <v>0.2</v>
      </c>
      <c r="M28" s="13">
        <v>1</v>
      </c>
      <c r="N28" s="13">
        <v>489.33</v>
      </c>
    </row>
    <row r="29" spans="1:14" s="2" customFormat="1" ht="15.75" x14ac:dyDescent="0.25">
      <c r="A29" s="2" t="s">
        <v>0</v>
      </c>
      <c r="D29" s="2">
        <v>299</v>
      </c>
      <c r="E29" s="2">
        <v>200</v>
      </c>
      <c r="F29" s="13">
        <v>0.05</v>
      </c>
      <c r="G29" s="13">
        <v>0.02</v>
      </c>
      <c r="H29" s="13">
        <v>9.32</v>
      </c>
      <c r="I29" s="13">
        <v>10.6</v>
      </c>
      <c r="J29" s="13">
        <v>0.3</v>
      </c>
      <c r="K29" s="13"/>
      <c r="L29" s="13">
        <v>0</v>
      </c>
      <c r="M29" s="13">
        <v>0.03</v>
      </c>
      <c r="N29" s="13">
        <v>37.299999999999997</v>
      </c>
    </row>
    <row r="30" spans="1:14" s="2" customFormat="1" ht="15.75" x14ac:dyDescent="0.25">
      <c r="A30" s="15" t="s">
        <v>58</v>
      </c>
      <c r="E30" s="10">
        <v>405</v>
      </c>
      <c r="F30" s="11">
        <f t="shared" ref="F30:N30" si="4">SUM(F28:F29)</f>
        <v>30.98</v>
      </c>
      <c r="G30" s="11">
        <f t="shared" si="4"/>
        <v>16.02</v>
      </c>
      <c r="H30" s="11">
        <f t="shared" si="4"/>
        <v>68.650000000000006</v>
      </c>
      <c r="I30" s="11">
        <f t="shared" si="4"/>
        <v>56.730000000000004</v>
      </c>
      <c r="J30" s="11">
        <f t="shared" si="4"/>
        <v>4.7</v>
      </c>
      <c r="K30" s="11">
        <f t="shared" si="4"/>
        <v>0.2</v>
      </c>
      <c r="L30" s="11">
        <f t="shared" si="4"/>
        <v>0.2</v>
      </c>
      <c r="M30" s="11">
        <f t="shared" si="4"/>
        <v>1.03</v>
      </c>
      <c r="N30" s="11">
        <f t="shared" si="4"/>
        <v>526.63</v>
      </c>
    </row>
    <row r="31" spans="1:14" s="2" customFormat="1" ht="15.75" x14ac:dyDescent="0.25">
      <c r="A31" s="11" t="s">
        <v>58</v>
      </c>
      <c r="E31" s="11">
        <f t="shared" ref="E31:M31" si="5">E26+E30</f>
        <v>920.02499999999998</v>
      </c>
      <c r="F31" s="11">
        <f t="shared" si="5"/>
        <v>46.12</v>
      </c>
      <c r="G31" s="11">
        <f t="shared" si="5"/>
        <v>50.850000000000009</v>
      </c>
      <c r="H31" s="11">
        <f t="shared" si="5"/>
        <v>153.41</v>
      </c>
      <c r="I31" s="11">
        <f t="shared" si="5"/>
        <v>199.26</v>
      </c>
      <c r="J31" s="11">
        <f t="shared" si="5"/>
        <v>9.66</v>
      </c>
      <c r="K31" s="11">
        <f t="shared" si="5"/>
        <v>0.87000000000000011</v>
      </c>
      <c r="L31" s="11">
        <f t="shared" si="5"/>
        <v>0.54</v>
      </c>
      <c r="M31" s="11">
        <f t="shared" si="5"/>
        <v>48.44</v>
      </c>
      <c r="N31" s="11">
        <f>N26+N30</f>
        <v>1206.78</v>
      </c>
    </row>
    <row r="32" spans="1:14" s="2" customFormat="1" ht="15.75" x14ac:dyDescent="0.25">
      <c r="E32" s="1" t="s">
        <v>22</v>
      </c>
      <c r="F32" s="13"/>
      <c r="G32" s="13"/>
      <c r="H32" s="13"/>
      <c r="I32" s="13"/>
      <c r="J32" s="13"/>
      <c r="K32" s="13"/>
      <c r="L32" s="13"/>
      <c r="M32" s="13"/>
      <c r="N32" s="13"/>
    </row>
    <row r="33" spans="1:14" s="2" customFormat="1" ht="15.75" x14ac:dyDescent="0.25">
      <c r="A33" s="10" t="s">
        <v>53</v>
      </c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5">
      <c r="A34" t="s">
        <v>32</v>
      </c>
      <c r="D34">
        <v>180</v>
      </c>
      <c r="E34">
        <v>100</v>
      </c>
      <c r="F34">
        <v>18.059999999999999</v>
      </c>
      <c r="G34">
        <v>20.2</v>
      </c>
      <c r="H34">
        <v>5.6</v>
      </c>
      <c r="I34">
        <v>24.34</v>
      </c>
      <c r="J34">
        <v>0.96</v>
      </c>
      <c r="K34">
        <v>0.04</v>
      </c>
      <c r="L34">
        <v>0.09</v>
      </c>
      <c r="M34">
        <v>0.5</v>
      </c>
      <c r="N34">
        <v>276.27999999999997</v>
      </c>
    </row>
    <row r="35" spans="1:14" x14ac:dyDescent="0.25">
      <c r="A35" t="s">
        <v>33</v>
      </c>
    </row>
    <row r="36" spans="1:14" s="2" customFormat="1" ht="15.75" x14ac:dyDescent="0.25">
      <c r="A36" t="s">
        <v>34</v>
      </c>
      <c r="B36"/>
      <c r="C36"/>
      <c r="D36">
        <v>227</v>
      </c>
      <c r="E36">
        <v>180</v>
      </c>
      <c r="F36">
        <v>6.62</v>
      </c>
      <c r="G36">
        <v>6.63</v>
      </c>
      <c r="H36">
        <v>44.16</v>
      </c>
      <c r="I36">
        <v>6.1</v>
      </c>
      <c r="J36">
        <v>1.4</v>
      </c>
      <c r="K36">
        <v>0.08</v>
      </c>
      <c r="L36">
        <v>0.03</v>
      </c>
      <c r="M36">
        <v>0</v>
      </c>
      <c r="N36">
        <v>277.44</v>
      </c>
    </row>
    <row r="37" spans="1:14" s="2" customFormat="1" ht="15.75" x14ac:dyDescent="0.25">
      <c r="A37" s="2" t="s">
        <v>3</v>
      </c>
      <c r="D37" s="2">
        <v>293</v>
      </c>
      <c r="E37" s="2">
        <v>200</v>
      </c>
      <c r="F37" s="13">
        <v>1</v>
      </c>
      <c r="G37" s="13">
        <v>0</v>
      </c>
      <c r="H37" s="13">
        <v>20.2</v>
      </c>
      <c r="I37" s="13">
        <v>12.6</v>
      </c>
      <c r="J37" s="13">
        <v>2.52</v>
      </c>
      <c r="K37" s="13">
        <v>0.02</v>
      </c>
      <c r="L37" s="13">
        <v>0.02</v>
      </c>
      <c r="M37" s="13">
        <v>3.6</v>
      </c>
      <c r="N37" s="13">
        <v>76</v>
      </c>
    </row>
    <row r="38" spans="1:14" s="2" customFormat="1" ht="15.75" x14ac:dyDescent="0.25">
      <c r="A38" s="2" t="s">
        <v>2</v>
      </c>
      <c r="E38" s="2">
        <v>25</v>
      </c>
      <c r="F38" s="13">
        <v>1.19</v>
      </c>
      <c r="G38" s="13">
        <v>1.02</v>
      </c>
      <c r="H38" s="13">
        <v>11.88</v>
      </c>
      <c r="I38" s="13">
        <v>31.25</v>
      </c>
      <c r="J38" s="13">
        <v>0.9</v>
      </c>
      <c r="K38" s="13">
        <v>0.1</v>
      </c>
      <c r="L38" s="13">
        <v>6.3E-2</v>
      </c>
      <c r="M38" s="13">
        <v>0.05</v>
      </c>
      <c r="N38" s="13">
        <v>64.150000000000006</v>
      </c>
    </row>
    <row r="39" spans="1:14" x14ac:dyDescent="0.25">
      <c r="A39" s="1" t="s">
        <v>58</v>
      </c>
      <c r="E39" s="15">
        <f t="shared" ref="E39:M39" si="6">E34+E35+E36+E37+E38</f>
        <v>505</v>
      </c>
      <c r="F39" s="15">
        <f t="shared" si="6"/>
        <v>26.87</v>
      </c>
      <c r="G39" s="15">
        <f t="shared" si="6"/>
        <v>27.849999999999998</v>
      </c>
      <c r="H39" s="15">
        <f t="shared" si="6"/>
        <v>81.839999999999989</v>
      </c>
      <c r="I39" s="15">
        <f t="shared" si="6"/>
        <v>74.289999999999992</v>
      </c>
      <c r="J39" s="15">
        <f t="shared" si="6"/>
        <v>5.78</v>
      </c>
      <c r="K39" s="15">
        <f t="shared" si="6"/>
        <v>0.24</v>
      </c>
      <c r="L39" s="15">
        <f t="shared" si="6"/>
        <v>0.20299999999999999</v>
      </c>
      <c r="M39" s="15">
        <f t="shared" si="6"/>
        <v>4.1499999999999995</v>
      </c>
      <c r="N39" s="15">
        <f>N34+N35+N36+N37+N38</f>
        <v>693.87</v>
      </c>
    </row>
    <row r="40" spans="1:14" x14ac:dyDescent="0.25">
      <c r="A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x14ac:dyDescent="0.25">
      <c r="A41" s="2" t="s">
        <v>76</v>
      </c>
      <c r="B41" s="2"/>
      <c r="C41" s="2"/>
      <c r="D41" s="2">
        <v>62</v>
      </c>
      <c r="E41" s="2">
        <v>250</v>
      </c>
      <c r="F41" s="13">
        <v>1.8</v>
      </c>
      <c r="G41" s="13">
        <v>4.9000000000000004</v>
      </c>
      <c r="H41" s="13">
        <v>8.5</v>
      </c>
      <c r="I41" s="13">
        <v>43.38</v>
      </c>
      <c r="J41" s="13">
        <v>0.75</v>
      </c>
      <c r="K41" s="13">
        <v>0.06</v>
      </c>
      <c r="L41" s="13">
        <v>4.4999999999999998E-2</v>
      </c>
      <c r="M41" s="13">
        <v>18.5</v>
      </c>
      <c r="N41" s="13">
        <v>84.75</v>
      </c>
    </row>
    <row r="42" spans="1:14" ht="15.75" x14ac:dyDescent="0.25">
      <c r="A42" s="2" t="s">
        <v>2</v>
      </c>
      <c r="E42" s="2">
        <v>25</v>
      </c>
      <c r="F42" s="13">
        <v>1.19</v>
      </c>
      <c r="G42" s="13">
        <v>1.02</v>
      </c>
      <c r="H42" s="13">
        <v>11.88</v>
      </c>
      <c r="I42" s="13">
        <v>31.25</v>
      </c>
      <c r="J42" s="13">
        <v>0.9</v>
      </c>
      <c r="K42" s="13">
        <v>0.1</v>
      </c>
      <c r="L42" s="13">
        <v>0.06</v>
      </c>
      <c r="M42" s="13">
        <v>0.05</v>
      </c>
      <c r="N42" s="13">
        <v>64.150000000000006</v>
      </c>
    </row>
    <row r="43" spans="1:14" x14ac:dyDescent="0.25">
      <c r="A43" t="s">
        <v>0</v>
      </c>
      <c r="D43">
        <v>299</v>
      </c>
      <c r="E43">
        <v>200</v>
      </c>
      <c r="F43">
        <v>0.05</v>
      </c>
      <c r="G43">
        <v>0.02</v>
      </c>
      <c r="H43">
        <v>9.32</v>
      </c>
      <c r="I43">
        <v>8</v>
      </c>
      <c r="J43">
        <v>0.19</v>
      </c>
      <c r="K43">
        <v>0</v>
      </c>
      <c r="L43">
        <v>0.02</v>
      </c>
      <c r="M43">
        <v>0.02</v>
      </c>
      <c r="N43">
        <v>37.299999999999997</v>
      </c>
    </row>
    <row r="44" spans="1:14" ht="15.75" x14ac:dyDescent="0.25">
      <c r="A44" s="15" t="s">
        <v>58</v>
      </c>
      <c r="B44" s="2"/>
      <c r="C44" s="2"/>
      <c r="D44" s="2"/>
      <c r="E44" s="10">
        <v>475</v>
      </c>
      <c r="F44" s="11">
        <f t="shared" ref="F44:N44" si="7">SUM(F41:F43)</f>
        <v>3.04</v>
      </c>
      <c r="G44" s="11">
        <f t="shared" si="7"/>
        <v>5.9399999999999995</v>
      </c>
      <c r="H44" s="11">
        <f t="shared" si="7"/>
        <v>29.700000000000003</v>
      </c>
      <c r="I44" s="11">
        <f t="shared" si="7"/>
        <v>82.63</v>
      </c>
      <c r="J44" s="11">
        <f t="shared" si="7"/>
        <v>1.8399999999999999</v>
      </c>
      <c r="K44" s="11">
        <f t="shared" si="7"/>
        <v>0.16</v>
      </c>
      <c r="L44" s="11">
        <f t="shared" si="7"/>
        <v>0.125</v>
      </c>
      <c r="M44" s="11">
        <f t="shared" si="7"/>
        <v>18.57</v>
      </c>
      <c r="N44" s="11">
        <f t="shared" si="7"/>
        <v>186.2</v>
      </c>
    </row>
    <row r="45" spans="1:14" s="2" customFormat="1" ht="15.75" x14ac:dyDescent="0.25">
      <c r="A45" s="15" t="s">
        <v>58</v>
      </c>
      <c r="B45"/>
      <c r="C45"/>
      <c r="D45"/>
      <c r="E45" s="11">
        <f t="shared" ref="E45:M45" si="8">E39+E44</f>
        <v>980</v>
      </c>
      <c r="F45" s="11">
        <f t="shared" si="8"/>
        <v>29.91</v>
      </c>
      <c r="G45" s="11">
        <f t="shared" si="8"/>
        <v>33.79</v>
      </c>
      <c r="H45" s="11">
        <f t="shared" si="8"/>
        <v>111.53999999999999</v>
      </c>
      <c r="I45" s="11">
        <f t="shared" si="8"/>
        <v>156.91999999999999</v>
      </c>
      <c r="J45" s="11">
        <f t="shared" si="8"/>
        <v>7.62</v>
      </c>
      <c r="K45" s="11">
        <f t="shared" si="8"/>
        <v>0.4</v>
      </c>
      <c r="L45" s="11">
        <f t="shared" si="8"/>
        <v>0.32799999999999996</v>
      </c>
      <c r="M45" s="11">
        <f t="shared" si="8"/>
        <v>22.72</v>
      </c>
      <c r="N45" s="11">
        <f>N39+N44</f>
        <v>880.06999999999994</v>
      </c>
    </row>
    <row r="46" spans="1:14" s="2" customFormat="1" ht="15.75" x14ac:dyDescent="0.25">
      <c r="E46" s="10" t="s">
        <v>8</v>
      </c>
      <c r="F46" s="13"/>
      <c r="G46" s="13"/>
      <c r="H46" s="13"/>
      <c r="I46" s="13"/>
      <c r="J46" s="13"/>
      <c r="K46" s="13"/>
      <c r="L46" s="13"/>
      <c r="M46" s="13"/>
      <c r="N46" s="13"/>
    </row>
    <row r="47" spans="1:14" s="2" customFormat="1" ht="15.75" x14ac:dyDescent="0.25">
      <c r="A47" s="10" t="s">
        <v>53</v>
      </c>
      <c r="F47" s="13"/>
      <c r="G47" s="13"/>
      <c r="H47" s="13"/>
      <c r="I47" s="13"/>
      <c r="J47" s="13"/>
      <c r="K47" s="13"/>
      <c r="L47" s="13"/>
      <c r="M47" s="13"/>
      <c r="N47" s="13"/>
    </row>
    <row r="48" spans="1:14" s="2" customFormat="1" ht="15.75" x14ac:dyDescent="0.25">
      <c r="A48" s="2" t="s">
        <v>78</v>
      </c>
      <c r="E48"/>
      <c r="F48"/>
      <c r="G48"/>
      <c r="H48"/>
      <c r="I48"/>
      <c r="J48"/>
      <c r="K48"/>
      <c r="L48"/>
      <c r="M48"/>
      <c r="N48"/>
    </row>
    <row r="49" spans="1:14" s="2" customFormat="1" ht="15.75" x14ac:dyDescent="0.25">
      <c r="A49" s="2" t="s">
        <v>79</v>
      </c>
      <c r="D49" s="2">
        <v>141</v>
      </c>
      <c r="E49" s="2" t="s">
        <v>80</v>
      </c>
      <c r="F49" s="13">
        <v>30.75</v>
      </c>
      <c r="G49" s="13">
        <v>21.13</v>
      </c>
      <c r="H49" s="13">
        <v>30.02</v>
      </c>
      <c r="I49" s="13">
        <v>257.8</v>
      </c>
      <c r="J49" s="13">
        <v>1.2150000000000001</v>
      </c>
      <c r="K49" s="13">
        <v>0.09</v>
      </c>
      <c r="L49" s="13">
        <v>0.45</v>
      </c>
      <c r="M49" s="13">
        <v>0.43</v>
      </c>
      <c r="N49" s="13">
        <v>432.25</v>
      </c>
    </row>
    <row r="50" spans="1:14" s="2" customFormat="1" ht="15.75" x14ac:dyDescent="0.25">
      <c r="A50" s="2" t="s">
        <v>66</v>
      </c>
      <c r="E50" s="2">
        <v>30</v>
      </c>
      <c r="F50" s="14">
        <v>2.85</v>
      </c>
      <c r="G50" s="14">
        <v>2.85</v>
      </c>
      <c r="H50" s="14">
        <v>21.6</v>
      </c>
      <c r="I50" s="14">
        <v>8.1999999999999993</v>
      </c>
      <c r="J50" s="14">
        <v>0.37</v>
      </c>
      <c r="K50" s="14">
        <v>0.03</v>
      </c>
      <c r="L50" s="14">
        <v>0.03</v>
      </c>
      <c r="M50" s="14">
        <v>0.01</v>
      </c>
      <c r="N50" s="14">
        <v>135</v>
      </c>
    </row>
    <row r="51" spans="1:14" s="2" customFormat="1" ht="15.75" x14ac:dyDescent="0.25">
      <c r="A51" s="2" t="s">
        <v>0</v>
      </c>
      <c r="D51" s="2">
        <v>299</v>
      </c>
      <c r="E51" s="2">
        <v>200</v>
      </c>
      <c r="F51" s="13">
        <v>0.05</v>
      </c>
      <c r="G51" s="13">
        <v>0.02</v>
      </c>
      <c r="H51" s="13">
        <v>9.32</v>
      </c>
      <c r="I51" s="13">
        <v>8</v>
      </c>
      <c r="J51" s="13">
        <v>0.19</v>
      </c>
      <c r="K51" s="13">
        <v>0</v>
      </c>
      <c r="L51" s="13">
        <v>0.02</v>
      </c>
      <c r="M51" s="13">
        <v>0.02</v>
      </c>
      <c r="N51" s="13">
        <v>37.299999999999997</v>
      </c>
    </row>
    <row r="52" spans="1:14" s="2" customFormat="1" ht="15.75" x14ac:dyDescent="0.25">
      <c r="A52" s="2" t="s">
        <v>1</v>
      </c>
      <c r="E52" s="2">
        <v>2.5000000000000001E-2</v>
      </c>
      <c r="F52" s="13"/>
      <c r="G52" s="13"/>
      <c r="H52" s="13"/>
      <c r="I52" s="13"/>
      <c r="J52" s="13"/>
      <c r="K52" s="13"/>
      <c r="L52" s="13"/>
      <c r="M52" s="13">
        <v>25</v>
      </c>
      <c r="N52" s="13"/>
    </row>
    <row r="53" spans="1:14" s="2" customFormat="1" ht="15.75" x14ac:dyDescent="0.25">
      <c r="A53" s="10" t="s">
        <v>58</v>
      </c>
      <c r="E53" s="11">
        <v>400.03</v>
      </c>
      <c r="F53" s="11">
        <f t="shared" ref="F53:N53" si="9">F49+F50+F51+F52</f>
        <v>33.65</v>
      </c>
      <c r="G53" s="11">
        <f t="shared" si="9"/>
        <v>24</v>
      </c>
      <c r="H53" s="11">
        <f t="shared" si="9"/>
        <v>60.940000000000005</v>
      </c>
      <c r="I53" s="11">
        <f t="shared" si="9"/>
        <v>274</v>
      </c>
      <c r="J53" s="11">
        <f t="shared" si="9"/>
        <v>1.7749999999999999</v>
      </c>
      <c r="K53" s="11">
        <f t="shared" si="9"/>
        <v>0.12</v>
      </c>
      <c r="L53" s="11">
        <f t="shared" si="9"/>
        <v>0.5</v>
      </c>
      <c r="M53" s="11">
        <f t="shared" si="9"/>
        <v>25.46</v>
      </c>
      <c r="N53" s="11">
        <f t="shared" si="9"/>
        <v>604.54999999999995</v>
      </c>
    </row>
    <row r="54" spans="1:14" s="2" customFormat="1" ht="15.75" x14ac:dyDescent="0.25">
      <c r="A54" s="10" t="s">
        <v>54</v>
      </c>
      <c r="F54" s="11"/>
      <c r="G54" s="11"/>
      <c r="H54" s="11"/>
      <c r="I54" s="11"/>
      <c r="J54" s="11"/>
      <c r="K54" s="11"/>
      <c r="L54" s="11"/>
      <c r="M54" s="11"/>
      <c r="N54" s="11"/>
    </row>
    <row r="55" spans="1:14" s="2" customFormat="1" ht="15.75" x14ac:dyDescent="0.25">
      <c r="A55" s="12" t="s">
        <v>68</v>
      </c>
      <c r="D55" s="12">
        <v>51</v>
      </c>
      <c r="E55" s="12">
        <v>250</v>
      </c>
      <c r="F55" s="14">
        <v>2.25</v>
      </c>
      <c r="G55" s="14">
        <v>7.75</v>
      </c>
      <c r="H55" s="14">
        <v>15.4</v>
      </c>
      <c r="I55" s="14">
        <v>44.25</v>
      </c>
      <c r="J55" s="14">
        <v>2.15</v>
      </c>
      <c r="K55" s="14">
        <v>0.06</v>
      </c>
      <c r="L55" s="14">
        <v>0.11</v>
      </c>
      <c r="M55" s="14">
        <v>1</v>
      </c>
      <c r="N55" s="14">
        <v>140.6</v>
      </c>
    </row>
    <row r="56" spans="1:14" s="2" customFormat="1" ht="15.75" x14ac:dyDescent="0.25">
      <c r="A56" s="2" t="s">
        <v>2</v>
      </c>
      <c r="E56" s="2">
        <v>25</v>
      </c>
      <c r="F56" s="13">
        <v>1.19</v>
      </c>
      <c r="G56" s="13">
        <v>1.02</v>
      </c>
      <c r="H56" s="13">
        <v>11.88</v>
      </c>
      <c r="I56" s="13">
        <v>31.25</v>
      </c>
      <c r="J56" s="13">
        <v>0.9</v>
      </c>
      <c r="K56" s="13">
        <v>0.1</v>
      </c>
      <c r="L56" s="13">
        <v>6.3E-2</v>
      </c>
      <c r="M56" s="13">
        <v>0.05</v>
      </c>
      <c r="N56" s="13">
        <v>64.150000000000006</v>
      </c>
    </row>
    <row r="57" spans="1:14" s="2" customFormat="1" ht="15.75" x14ac:dyDescent="0.25">
      <c r="A57" s="2" t="s">
        <v>0</v>
      </c>
      <c r="D57" s="2">
        <v>299</v>
      </c>
      <c r="E57" s="2">
        <v>200</v>
      </c>
      <c r="F57" s="13">
        <v>0.05</v>
      </c>
      <c r="G57" s="13">
        <v>0.02</v>
      </c>
      <c r="H57" s="13">
        <v>9.32</v>
      </c>
      <c r="I57" s="13">
        <v>10.6</v>
      </c>
      <c r="J57" s="13">
        <v>0.3</v>
      </c>
      <c r="K57" s="13"/>
      <c r="L57" s="13">
        <v>3.0000000000000001E-3</v>
      </c>
      <c r="M57" s="13">
        <v>0.03</v>
      </c>
      <c r="N57" s="13">
        <v>37.299999999999997</v>
      </c>
    </row>
    <row r="58" spans="1:14" s="2" customFormat="1" ht="15.75" x14ac:dyDescent="0.25">
      <c r="A58" s="11" t="s">
        <v>58</v>
      </c>
      <c r="E58" s="10">
        <v>475</v>
      </c>
      <c r="F58" s="11">
        <f t="shared" ref="F58:N58" si="10">SUM(F55:F57)</f>
        <v>3.4899999999999998</v>
      </c>
      <c r="G58" s="11">
        <f t="shared" si="10"/>
        <v>8.7899999999999991</v>
      </c>
      <c r="H58" s="11">
        <f t="shared" si="10"/>
        <v>36.6</v>
      </c>
      <c r="I58" s="11">
        <f t="shared" si="10"/>
        <v>86.1</v>
      </c>
      <c r="J58" s="11">
        <f t="shared" si="10"/>
        <v>3.3499999999999996</v>
      </c>
      <c r="K58" s="11">
        <f t="shared" si="10"/>
        <v>0.16</v>
      </c>
      <c r="L58" s="11">
        <f t="shared" si="10"/>
        <v>0.17599999999999999</v>
      </c>
      <c r="M58" s="11">
        <f t="shared" si="10"/>
        <v>1.08</v>
      </c>
      <c r="N58" s="11">
        <f t="shared" si="10"/>
        <v>242.05</v>
      </c>
    </row>
    <row r="59" spans="1:14" s="2" customFormat="1" ht="15.75" x14ac:dyDescent="0.25">
      <c r="A59" s="11" t="s">
        <v>58</v>
      </c>
      <c r="E59" s="11">
        <f t="shared" ref="E59:M59" si="11">E53+E58</f>
        <v>875.03</v>
      </c>
      <c r="F59" s="11">
        <f t="shared" si="11"/>
        <v>37.14</v>
      </c>
      <c r="G59" s="11">
        <f t="shared" si="11"/>
        <v>32.79</v>
      </c>
      <c r="H59" s="11">
        <f t="shared" si="11"/>
        <v>97.54</v>
      </c>
      <c r="I59" s="11">
        <f t="shared" si="11"/>
        <v>360.1</v>
      </c>
      <c r="J59" s="11">
        <f t="shared" si="11"/>
        <v>5.125</v>
      </c>
      <c r="K59" s="11">
        <f t="shared" si="11"/>
        <v>0.28000000000000003</v>
      </c>
      <c r="L59" s="11">
        <f t="shared" si="11"/>
        <v>0.67599999999999993</v>
      </c>
      <c r="M59" s="11">
        <f t="shared" si="11"/>
        <v>26.54</v>
      </c>
      <c r="N59" s="11">
        <f>N53+N58</f>
        <v>846.59999999999991</v>
      </c>
    </row>
    <row r="60" spans="1:14" s="2" customFormat="1" ht="15.75" x14ac:dyDescent="0.25">
      <c r="F60" s="11"/>
      <c r="G60" s="11"/>
      <c r="H60" s="11"/>
      <c r="I60" s="11"/>
      <c r="J60" s="11"/>
      <c r="K60" s="11"/>
      <c r="L60" s="11"/>
      <c r="M60" s="11"/>
      <c r="N60" s="11"/>
    </row>
    <row r="61" spans="1:14" s="2" customFormat="1" ht="15.75" x14ac:dyDescent="0.25">
      <c r="E61" s="10" t="s">
        <v>13</v>
      </c>
      <c r="F61" s="11"/>
      <c r="G61" s="11"/>
      <c r="H61" s="11"/>
      <c r="I61" s="11"/>
      <c r="J61" s="11"/>
      <c r="K61" s="11"/>
      <c r="L61" s="11"/>
      <c r="M61" s="11"/>
      <c r="N61" s="11"/>
    </row>
    <row r="62" spans="1:14" s="2" customFormat="1" ht="15.75" x14ac:dyDescent="0.25">
      <c r="A62" t="s">
        <v>65</v>
      </c>
      <c r="B62"/>
      <c r="C62"/>
      <c r="D62">
        <v>165</v>
      </c>
      <c r="E62">
        <v>100</v>
      </c>
      <c r="F62">
        <v>9.33</v>
      </c>
      <c r="G62">
        <v>2.78</v>
      </c>
      <c r="H62">
        <v>4.7699999999999996</v>
      </c>
      <c r="I62">
        <v>39.4</v>
      </c>
      <c r="J62">
        <v>0.52</v>
      </c>
      <c r="K62">
        <v>7.0000000000000007E-2</v>
      </c>
      <c r="L62">
        <v>0.08</v>
      </c>
      <c r="M62">
        <v>0.56999999999999995</v>
      </c>
      <c r="N62">
        <v>118.75</v>
      </c>
    </row>
    <row r="63" spans="1:14" s="2" customFormat="1" ht="15.75" x14ac:dyDescent="0.25">
      <c r="A63" t="s">
        <v>7</v>
      </c>
      <c r="B63"/>
      <c r="C63"/>
      <c r="D63">
        <v>241</v>
      </c>
      <c r="E63">
        <v>180</v>
      </c>
      <c r="F63">
        <v>3.8</v>
      </c>
      <c r="G63">
        <v>7.3</v>
      </c>
      <c r="H63">
        <v>28</v>
      </c>
      <c r="I63">
        <v>44.28</v>
      </c>
      <c r="J63">
        <v>1.2</v>
      </c>
      <c r="K63">
        <v>0.17</v>
      </c>
      <c r="L63">
        <v>0.13</v>
      </c>
      <c r="M63">
        <v>21.8</v>
      </c>
      <c r="N63">
        <v>192.6</v>
      </c>
    </row>
    <row r="64" spans="1:14" s="2" customFormat="1" ht="15.75" x14ac:dyDescent="0.25">
      <c r="A64" s="2" t="s">
        <v>0</v>
      </c>
      <c r="D64" s="2">
        <v>299</v>
      </c>
      <c r="E64" s="2">
        <v>200</v>
      </c>
      <c r="F64" s="13">
        <v>0.05</v>
      </c>
      <c r="G64" s="13">
        <v>0.02</v>
      </c>
      <c r="H64" s="13">
        <v>9.32</v>
      </c>
      <c r="I64" s="13">
        <v>8</v>
      </c>
      <c r="J64" s="13">
        <v>0.19</v>
      </c>
      <c r="K64" s="13">
        <v>0</v>
      </c>
      <c r="L64" s="13">
        <v>0.02</v>
      </c>
      <c r="M64" s="13">
        <v>0.02</v>
      </c>
      <c r="N64" s="13">
        <v>37.299999999999997</v>
      </c>
    </row>
    <row r="65" spans="1:14" s="2" customFormat="1" ht="15.75" x14ac:dyDescent="0.25">
      <c r="A65" s="2" t="s">
        <v>1</v>
      </c>
      <c r="E65" s="2">
        <v>2.5000000000000001E-2</v>
      </c>
      <c r="F65" s="13"/>
      <c r="G65" s="13"/>
      <c r="H65" s="13"/>
      <c r="I65" s="13"/>
      <c r="J65" s="13"/>
      <c r="K65" s="13"/>
      <c r="L65" s="13"/>
      <c r="M65" s="13">
        <v>25</v>
      </c>
      <c r="N65" s="13"/>
    </row>
    <row r="66" spans="1:14" s="2" customFormat="1" ht="15.75" x14ac:dyDescent="0.25">
      <c r="A66" t="s">
        <v>2</v>
      </c>
      <c r="B66"/>
      <c r="C66"/>
      <c r="D66"/>
      <c r="E66">
        <v>25</v>
      </c>
      <c r="F66">
        <v>1.19</v>
      </c>
      <c r="G66">
        <v>1.02</v>
      </c>
      <c r="H66">
        <v>11.88</v>
      </c>
      <c r="I66">
        <v>31.25</v>
      </c>
      <c r="J66">
        <v>0.9</v>
      </c>
      <c r="K66">
        <v>0.1</v>
      </c>
      <c r="L66">
        <v>0.06</v>
      </c>
      <c r="M66">
        <v>0.05</v>
      </c>
      <c r="N66">
        <v>64.150000000000006</v>
      </c>
    </row>
    <row r="67" spans="1:14" s="2" customFormat="1" ht="15.75" x14ac:dyDescent="0.25">
      <c r="A67" s="2" t="s">
        <v>77</v>
      </c>
      <c r="E67" s="2">
        <v>10</v>
      </c>
      <c r="F67" s="13">
        <v>0.85</v>
      </c>
      <c r="G67" s="13">
        <v>0.33</v>
      </c>
      <c r="H67" s="13">
        <v>4.25</v>
      </c>
      <c r="I67" s="13">
        <v>0.7</v>
      </c>
      <c r="J67" s="13">
        <v>0.3</v>
      </c>
      <c r="K67" s="13">
        <v>0.04</v>
      </c>
      <c r="L67" s="13">
        <v>0.03</v>
      </c>
      <c r="M67" s="13">
        <v>0.04</v>
      </c>
      <c r="N67" s="13">
        <v>25.4</v>
      </c>
    </row>
    <row r="68" spans="1:14" s="2" customFormat="1" ht="15.75" x14ac:dyDescent="0.25">
      <c r="A68" s="1" t="s">
        <v>58</v>
      </c>
      <c r="B68"/>
      <c r="C68"/>
      <c r="D68"/>
      <c r="E68" s="15">
        <f t="shared" ref="E68:M68" si="12">E62+E63+E64+E65+E66+E67</f>
        <v>515.02499999999998</v>
      </c>
      <c r="F68" s="15">
        <f t="shared" si="12"/>
        <v>15.219999999999999</v>
      </c>
      <c r="G68" s="15">
        <f t="shared" si="12"/>
        <v>11.45</v>
      </c>
      <c r="H68" s="15">
        <f t="shared" si="12"/>
        <v>58.22</v>
      </c>
      <c r="I68" s="15">
        <f t="shared" si="12"/>
        <v>123.63000000000001</v>
      </c>
      <c r="J68" s="15">
        <f t="shared" si="12"/>
        <v>3.11</v>
      </c>
      <c r="K68" s="15">
        <f t="shared" si="12"/>
        <v>0.38</v>
      </c>
      <c r="L68" s="15">
        <f t="shared" si="12"/>
        <v>0.32000000000000006</v>
      </c>
      <c r="M68" s="15">
        <f t="shared" si="12"/>
        <v>47.48</v>
      </c>
      <c r="N68" s="15">
        <f>N62+N63+N64+N65+N66+N67</f>
        <v>438.20000000000005</v>
      </c>
    </row>
    <row r="69" spans="1:14" s="2" customFormat="1" ht="15.75" x14ac:dyDescent="0.25">
      <c r="A69" s="1"/>
      <c r="B69"/>
      <c r="C69"/>
      <c r="D69"/>
      <c r="E69"/>
      <c r="F69" s="1"/>
      <c r="G69" s="1"/>
      <c r="H69" s="1"/>
      <c r="I69" s="1"/>
      <c r="J69" s="1"/>
      <c r="K69" s="1"/>
      <c r="L69" s="1"/>
      <c r="M69" s="1"/>
      <c r="N69" s="1"/>
    </row>
    <row r="70" spans="1:14" s="2" customFormat="1" ht="15.75" x14ac:dyDescent="0.25">
      <c r="A70" s="10" t="s">
        <v>54</v>
      </c>
      <c r="F70" s="11"/>
      <c r="G70" s="11"/>
      <c r="H70" s="11"/>
      <c r="I70" s="11"/>
      <c r="J70" s="11"/>
      <c r="K70" s="11"/>
      <c r="L70" s="11"/>
      <c r="M70" s="11"/>
      <c r="N70" s="11"/>
    </row>
    <row r="71" spans="1:14" s="2" customFormat="1" ht="15.75" x14ac:dyDescent="0.25">
      <c r="A71" s="2" t="s">
        <v>64</v>
      </c>
      <c r="D71" s="16" t="s">
        <v>61</v>
      </c>
      <c r="E71" s="2">
        <v>100</v>
      </c>
      <c r="F71" s="13">
        <v>5.67</v>
      </c>
      <c r="G71" s="13">
        <v>6.26</v>
      </c>
      <c r="H71" s="13">
        <v>7.85</v>
      </c>
      <c r="I71" s="13">
        <v>20.05</v>
      </c>
      <c r="J71" s="13">
        <v>0.625</v>
      </c>
      <c r="K71" s="13">
        <v>3.5000000000000003E-2</v>
      </c>
      <c r="L71" s="13">
        <v>0.05</v>
      </c>
      <c r="M71" s="13">
        <v>0.55000000000000004</v>
      </c>
      <c r="N71" s="13">
        <v>108</v>
      </c>
    </row>
    <row r="72" spans="1:14" s="2" customFormat="1" ht="15.75" x14ac:dyDescent="0.25">
      <c r="A72" s="2" t="s">
        <v>23</v>
      </c>
      <c r="F72" s="13"/>
      <c r="G72" s="13"/>
      <c r="H72" s="13"/>
      <c r="I72" s="13"/>
      <c r="J72" s="13"/>
      <c r="K72" s="13"/>
      <c r="L72" s="13"/>
      <c r="M72" s="13"/>
      <c r="N72" s="13"/>
    </row>
    <row r="73" spans="1:14" s="2" customFormat="1" ht="15.75" x14ac:dyDescent="0.25">
      <c r="A73" s="2" t="s">
        <v>25</v>
      </c>
      <c r="D73" s="2">
        <v>219</v>
      </c>
      <c r="E73" s="2">
        <v>180</v>
      </c>
      <c r="F73" s="13">
        <v>4.67</v>
      </c>
      <c r="G73" s="13">
        <v>4.8600000000000003</v>
      </c>
      <c r="H73" s="13">
        <v>20.94</v>
      </c>
      <c r="I73" s="13">
        <v>9.1999999999999993</v>
      </c>
      <c r="J73" s="13">
        <v>2.48</v>
      </c>
      <c r="K73" s="13">
        <v>0.11</v>
      </c>
      <c r="L73" s="13">
        <v>0.06</v>
      </c>
      <c r="M73" s="13">
        <v>0</v>
      </c>
      <c r="N73" s="13">
        <v>146</v>
      </c>
    </row>
    <row r="74" spans="1:14" s="2" customFormat="1" ht="15.75" x14ac:dyDescent="0.25">
      <c r="A74" s="2" t="s">
        <v>31</v>
      </c>
      <c r="D74" s="2">
        <v>265</v>
      </c>
      <c r="E74" s="2">
        <v>30</v>
      </c>
      <c r="F74" s="13">
        <v>0.35</v>
      </c>
      <c r="G74" s="13">
        <v>1.26</v>
      </c>
      <c r="H74" s="13">
        <v>2.41</v>
      </c>
      <c r="I74" s="13">
        <v>4.76</v>
      </c>
      <c r="J74" s="13">
        <v>0.14000000000000001</v>
      </c>
      <c r="K74" s="13">
        <v>0.01</v>
      </c>
      <c r="L74" s="13">
        <v>0.01</v>
      </c>
      <c r="M74" s="13">
        <v>0.71</v>
      </c>
      <c r="N74" s="13">
        <v>22.35</v>
      </c>
    </row>
    <row r="75" spans="1:14" s="2" customFormat="1" ht="15.75" x14ac:dyDescent="0.25">
      <c r="A75" s="2" t="s">
        <v>2</v>
      </c>
      <c r="E75" s="2">
        <v>25</v>
      </c>
      <c r="F75" s="13">
        <v>1.19</v>
      </c>
      <c r="G75" s="13">
        <v>1.02</v>
      </c>
      <c r="H75" s="13">
        <v>11.88</v>
      </c>
      <c r="I75" s="13">
        <v>31.25</v>
      </c>
      <c r="J75" s="13">
        <v>0.9</v>
      </c>
      <c r="K75" s="13">
        <v>0.1</v>
      </c>
      <c r="L75" s="13">
        <v>6.3E-2</v>
      </c>
      <c r="M75" s="13">
        <v>0.05</v>
      </c>
      <c r="N75" s="13">
        <v>64.150000000000006</v>
      </c>
    </row>
    <row r="76" spans="1:14" s="2" customFormat="1" ht="15.75" x14ac:dyDescent="0.25">
      <c r="A76" s="2" t="s">
        <v>0</v>
      </c>
      <c r="D76" s="2">
        <v>299</v>
      </c>
      <c r="E76" s="2">
        <v>200</v>
      </c>
      <c r="F76" s="13">
        <v>0.05</v>
      </c>
      <c r="G76" s="13">
        <v>0.02</v>
      </c>
      <c r="H76" s="13">
        <v>9.32</v>
      </c>
      <c r="I76" s="13">
        <v>10.6</v>
      </c>
      <c r="J76" s="13">
        <v>0.3</v>
      </c>
      <c r="K76" s="13"/>
      <c r="L76" s="13">
        <v>3.0000000000000001E-3</v>
      </c>
      <c r="M76" s="13">
        <v>0.03</v>
      </c>
      <c r="N76" s="13">
        <v>37.299999999999997</v>
      </c>
    </row>
    <row r="77" spans="1:14" s="2" customFormat="1" ht="15.75" x14ac:dyDescent="0.25">
      <c r="A77" s="10" t="s">
        <v>58</v>
      </c>
      <c r="E77" s="10">
        <v>565</v>
      </c>
      <c r="F77" s="11">
        <f t="shared" ref="F77:N77" si="13">SUM(F73:F76)</f>
        <v>6.2599999999999989</v>
      </c>
      <c r="G77" s="11">
        <f t="shared" si="13"/>
        <v>7.16</v>
      </c>
      <c r="H77" s="11">
        <f t="shared" si="13"/>
        <v>44.550000000000004</v>
      </c>
      <c r="I77" s="11">
        <f t="shared" si="13"/>
        <v>55.81</v>
      </c>
      <c r="J77" s="11">
        <f t="shared" si="13"/>
        <v>3.82</v>
      </c>
      <c r="K77" s="11">
        <f t="shared" si="13"/>
        <v>0.22</v>
      </c>
      <c r="L77" s="11">
        <f t="shared" si="13"/>
        <v>0.13600000000000001</v>
      </c>
      <c r="M77" s="11">
        <f t="shared" si="13"/>
        <v>0.79</v>
      </c>
      <c r="N77" s="11">
        <f t="shared" si="13"/>
        <v>269.8</v>
      </c>
    </row>
    <row r="78" spans="1:14" s="2" customFormat="1" ht="15.75" x14ac:dyDescent="0.25">
      <c r="A78" s="10" t="s">
        <v>58</v>
      </c>
      <c r="E78" s="11">
        <f t="shared" ref="E78:M78" si="14">E68+E77</f>
        <v>1080.0250000000001</v>
      </c>
      <c r="F78" s="11">
        <f t="shared" si="14"/>
        <v>21.479999999999997</v>
      </c>
      <c r="G78" s="11">
        <f t="shared" si="14"/>
        <v>18.61</v>
      </c>
      <c r="H78" s="11">
        <f t="shared" si="14"/>
        <v>102.77000000000001</v>
      </c>
      <c r="I78" s="11">
        <f t="shared" si="14"/>
        <v>179.44</v>
      </c>
      <c r="J78" s="11">
        <f t="shared" si="14"/>
        <v>6.93</v>
      </c>
      <c r="K78" s="11">
        <f t="shared" si="14"/>
        <v>0.6</v>
      </c>
      <c r="L78" s="11">
        <f t="shared" si="14"/>
        <v>0.45600000000000007</v>
      </c>
      <c r="M78" s="11">
        <f t="shared" si="14"/>
        <v>48.269999999999996</v>
      </c>
      <c r="N78" s="11">
        <f>N68+N77</f>
        <v>708</v>
      </c>
    </row>
    <row r="79" spans="1:14" s="2" customFormat="1" ht="15.75" x14ac:dyDescent="0.25">
      <c r="A79" s="10"/>
      <c r="E79" s="10" t="s">
        <v>69</v>
      </c>
      <c r="F79" s="11"/>
      <c r="G79" s="11"/>
      <c r="H79" s="11"/>
      <c r="I79" s="11"/>
      <c r="J79" s="11"/>
      <c r="K79" s="11"/>
      <c r="L79" s="11"/>
      <c r="M79" s="11"/>
      <c r="N79" s="11"/>
    </row>
    <row r="80" spans="1:14" s="2" customFormat="1" ht="15.75" x14ac:dyDescent="0.25">
      <c r="A80" s="1" t="s">
        <v>53</v>
      </c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2" customFormat="1" ht="15.75" x14ac:dyDescent="0.25">
      <c r="A81" t="s">
        <v>70</v>
      </c>
      <c r="B81"/>
      <c r="C81"/>
      <c r="D81">
        <v>124</v>
      </c>
      <c r="E81" t="s">
        <v>71</v>
      </c>
      <c r="F81">
        <v>6.12</v>
      </c>
      <c r="G81">
        <v>9.5399999999999991</v>
      </c>
      <c r="H81">
        <v>33.659999999999997</v>
      </c>
      <c r="I81">
        <v>20.05</v>
      </c>
      <c r="J81">
        <v>0.63</v>
      </c>
      <c r="K81">
        <v>0.04</v>
      </c>
      <c r="L81">
        <v>0.05</v>
      </c>
      <c r="M81">
        <v>0.55000000000000004</v>
      </c>
      <c r="N81">
        <v>262.8</v>
      </c>
    </row>
    <row r="82" spans="1:14" s="2" customFormat="1" ht="15.75" x14ac:dyDescent="0.25">
      <c r="A82" t="s">
        <v>72</v>
      </c>
      <c r="B82"/>
      <c r="C82"/>
      <c r="D82">
        <v>265</v>
      </c>
      <c r="E82" t="s">
        <v>81</v>
      </c>
      <c r="F82">
        <v>0.7</v>
      </c>
      <c r="G82">
        <v>2.52</v>
      </c>
      <c r="H82">
        <v>4.82</v>
      </c>
      <c r="I82">
        <v>9.52</v>
      </c>
      <c r="J82">
        <v>0.28000000000000003</v>
      </c>
      <c r="K82">
        <v>0.02</v>
      </c>
      <c r="L82">
        <v>0.02</v>
      </c>
      <c r="M82">
        <v>1.42</v>
      </c>
      <c r="N82">
        <v>44.7</v>
      </c>
    </row>
    <row r="83" spans="1:14" s="2" customFormat="1" ht="15.75" x14ac:dyDescent="0.25">
      <c r="A83" t="s">
        <v>0</v>
      </c>
      <c r="B83"/>
      <c r="C83"/>
      <c r="D83">
        <v>299</v>
      </c>
      <c r="E83">
        <v>200</v>
      </c>
      <c r="F83">
        <v>0.05</v>
      </c>
      <c r="G83">
        <v>0.02</v>
      </c>
      <c r="H83">
        <v>9.32</v>
      </c>
      <c r="I83">
        <v>8</v>
      </c>
      <c r="J83">
        <v>0.19</v>
      </c>
      <c r="K83">
        <v>0</v>
      </c>
      <c r="L83">
        <v>0.02</v>
      </c>
      <c r="M83">
        <v>0.02</v>
      </c>
      <c r="N83">
        <v>37.299999999999997</v>
      </c>
    </row>
    <row r="84" spans="1:14" s="2" customFormat="1" ht="15.75" x14ac:dyDescent="0.25">
      <c r="A84" t="s">
        <v>1</v>
      </c>
      <c r="B84"/>
      <c r="C84"/>
      <c r="D84"/>
      <c r="E84">
        <v>2.5000000000000001E-2</v>
      </c>
      <c r="F84"/>
      <c r="G84"/>
      <c r="H84"/>
      <c r="I84"/>
      <c r="J84"/>
      <c r="K84"/>
      <c r="L84"/>
      <c r="M84">
        <v>25</v>
      </c>
      <c r="N84"/>
    </row>
    <row r="85" spans="1:14" s="2" customFormat="1" ht="15.75" x14ac:dyDescent="0.25">
      <c r="A85" s="1" t="s">
        <v>58</v>
      </c>
      <c r="B85"/>
      <c r="C85"/>
      <c r="D85"/>
      <c r="E85" s="1">
        <v>420.03</v>
      </c>
      <c r="F85" s="1">
        <f t="shared" ref="F85:M85" si="15">F81+F82+F83+F84</f>
        <v>6.87</v>
      </c>
      <c r="G85" s="1">
        <f t="shared" si="15"/>
        <v>12.079999999999998</v>
      </c>
      <c r="H85" s="1">
        <f t="shared" si="15"/>
        <v>47.8</v>
      </c>
      <c r="I85" s="1">
        <f t="shared" si="15"/>
        <v>37.57</v>
      </c>
      <c r="J85" s="1">
        <f t="shared" si="15"/>
        <v>1.1000000000000001</v>
      </c>
      <c r="K85" s="1">
        <f t="shared" si="15"/>
        <v>0.06</v>
      </c>
      <c r="L85" s="1">
        <f t="shared" si="15"/>
        <v>9.0000000000000011E-2</v>
      </c>
      <c r="M85" s="1">
        <f t="shared" si="15"/>
        <v>26.99</v>
      </c>
      <c r="N85" s="1">
        <f>N81+N82+N83+N84</f>
        <v>344.8</v>
      </c>
    </row>
    <row r="86" spans="1:14" s="2" customFormat="1" ht="15.75" x14ac:dyDescent="0.25">
      <c r="A86" s="1"/>
      <c r="B86"/>
      <c r="C86"/>
      <c r="D86"/>
      <c r="E86"/>
      <c r="F86" s="1"/>
      <c r="G86" s="1"/>
      <c r="H86" s="1"/>
      <c r="I86" s="1"/>
      <c r="J86" s="1"/>
      <c r="K86" s="1"/>
      <c r="L86" s="1"/>
      <c r="M86" s="1"/>
      <c r="N86" s="1"/>
    </row>
    <row r="87" spans="1:14" s="2" customFormat="1" ht="15.75" x14ac:dyDescent="0.25">
      <c r="A87" s="10" t="s">
        <v>54</v>
      </c>
      <c r="F87" s="11"/>
      <c r="G87" s="11"/>
      <c r="H87" s="11"/>
      <c r="I87" s="11"/>
      <c r="J87" s="11"/>
      <c r="K87" s="11"/>
      <c r="L87" s="11"/>
      <c r="M87" s="11"/>
      <c r="N87" s="11"/>
    </row>
    <row r="88" spans="1:14" s="2" customFormat="1" ht="15.75" x14ac:dyDescent="0.25">
      <c r="A88" s="2" t="s">
        <v>51</v>
      </c>
      <c r="D88" s="2">
        <v>72</v>
      </c>
      <c r="E88" s="2">
        <v>250</v>
      </c>
      <c r="F88" s="13">
        <v>8.6</v>
      </c>
      <c r="G88" s="13">
        <v>8.4</v>
      </c>
      <c r="H88" s="13">
        <v>14.4</v>
      </c>
      <c r="I88" s="13">
        <v>45.3</v>
      </c>
      <c r="J88" s="13">
        <v>1.26</v>
      </c>
      <c r="K88" s="13">
        <v>0.1</v>
      </c>
      <c r="L88" s="13">
        <v>1.4</v>
      </c>
      <c r="M88" s="13">
        <v>9.11</v>
      </c>
      <c r="N88" s="13">
        <v>166.9</v>
      </c>
    </row>
    <row r="89" spans="1:14" s="2" customFormat="1" ht="15.75" x14ac:dyDescent="0.25">
      <c r="A89" s="2" t="s">
        <v>2</v>
      </c>
      <c r="E89" s="2">
        <v>25</v>
      </c>
      <c r="F89" s="13">
        <v>1.19</v>
      </c>
      <c r="G89" s="13">
        <v>1.02</v>
      </c>
      <c r="H89" s="13">
        <v>11.88</v>
      </c>
      <c r="I89" s="13">
        <v>31.25</v>
      </c>
      <c r="J89" s="13">
        <v>0.9</v>
      </c>
      <c r="K89" s="13">
        <v>0.1</v>
      </c>
      <c r="L89" s="13">
        <v>6.3E-2</v>
      </c>
      <c r="M89" s="13">
        <v>0.05</v>
      </c>
      <c r="N89" s="13">
        <v>64.150000000000006</v>
      </c>
    </row>
    <row r="90" spans="1:14" s="2" customFormat="1" ht="15.75" x14ac:dyDescent="0.25">
      <c r="A90" s="2" t="s">
        <v>0</v>
      </c>
      <c r="D90" s="2">
        <v>299</v>
      </c>
      <c r="E90" s="2">
        <v>200</v>
      </c>
      <c r="F90" s="13">
        <v>0.05</v>
      </c>
      <c r="G90" s="13">
        <v>0.02</v>
      </c>
      <c r="H90" s="13">
        <v>9.32</v>
      </c>
      <c r="I90" s="13">
        <v>10.6</v>
      </c>
      <c r="J90" s="13">
        <v>0.3</v>
      </c>
      <c r="K90" s="13"/>
      <c r="L90" s="13">
        <v>3.0000000000000001E-3</v>
      </c>
      <c r="M90" s="13">
        <v>0.03</v>
      </c>
      <c r="N90" s="13">
        <v>37.299999999999997</v>
      </c>
    </row>
    <row r="91" spans="1:14" s="2" customFormat="1" ht="15.75" x14ac:dyDescent="0.25">
      <c r="A91" s="10" t="s">
        <v>58</v>
      </c>
      <c r="E91" s="11">
        <f t="shared" ref="E91:N91" si="16">SUM(E88:E90)</f>
        <v>475</v>
      </c>
      <c r="F91" s="11">
        <f t="shared" si="16"/>
        <v>9.84</v>
      </c>
      <c r="G91" s="11">
        <f t="shared" si="16"/>
        <v>9.44</v>
      </c>
      <c r="H91" s="11">
        <f t="shared" si="16"/>
        <v>35.6</v>
      </c>
      <c r="I91" s="11">
        <f t="shared" si="16"/>
        <v>87.149999999999991</v>
      </c>
      <c r="J91" s="11">
        <f t="shared" si="16"/>
        <v>2.46</v>
      </c>
      <c r="K91" s="11">
        <f t="shared" si="16"/>
        <v>0.2</v>
      </c>
      <c r="L91" s="11">
        <f t="shared" si="16"/>
        <v>1.4659999999999997</v>
      </c>
      <c r="M91" s="11">
        <f t="shared" si="16"/>
        <v>9.19</v>
      </c>
      <c r="N91" s="11">
        <f t="shared" si="16"/>
        <v>268.35000000000002</v>
      </c>
    </row>
    <row r="92" spans="1:14" s="2" customFormat="1" ht="15.75" x14ac:dyDescent="0.25">
      <c r="A92" s="10" t="s">
        <v>58</v>
      </c>
      <c r="E92" s="11">
        <f t="shared" ref="E92:M92" si="17">E85+E91</f>
        <v>895.03</v>
      </c>
      <c r="F92" s="11">
        <f t="shared" si="17"/>
        <v>16.71</v>
      </c>
      <c r="G92" s="11">
        <f t="shared" si="17"/>
        <v>21.519999999999996</v>
      </c>
      <c r="H92" s="11">
        <f t="shared" si="17"/>
        <v>83.4</v>
      </c>
      <c r="I92" s="11">
        <f t="shared" si="17"/>
        <v>124.72</v>
      </c>
      <c r="J92" s="11">
        <f t="shared" si="17"/>
        <v>3.56</v>
      </c>
      <c r="K92" s="11">
        <f t="shared" si="17"/>
        <v>0.26</v>
      </c>
      <c r="L92" s="11">
        <f t="shared" si="17"/>
        <v>1.5559999999999998</v>
      </c>
      <c r="M92" s="11">
        <f t="shared" si="17"/>
        <v>36.18</v>
      </c>
      <c r="N92" s="11">
        <f>N85+N91</f>
        <v>613.15000000000009</v>
      </c>
    </row>
    <row r="93" spans="1:14" s="2" customFormat="1" ht="15.75" x14ac:dyDescent="0.25">
      <c r="F93" s="13"/>
      <c r="G93" s="13"/>
      <c r="H93" s="13"/>
      <c r="I93" s="13"/>
      <c r="J93" s="13"/>
      <c r="K93" s="13"/>
      <c r="L93" s="13"/>
      <c r="M93" s="13"/>
      <c r="N93" s="13"/>
    </row>
    <row r="94" spans="1:14" s="2" customFormat="1" ht="15.75" x14ac:dyDescent="0.25">
      <c r="E94" s="10" t="s">
        <v>24</v>
      </c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" customFormat="1" ht="15.75" x14ac:dyDescent="0.25">
      <c r="F95" s="13"/>
      <c r="G95" s="13"/>
      <c r="H95" s="13"/>
      <c r="I95" s="13"/>
      <c r="J95" s="13"/>
      <c r="K95" s="13"/>
      <c r="L95" s="13"/>
      <c r="M95" s="13"/>
      <c r="N95" s="13"/>
    </row>
    <row r="96" spans="1:14" s="2" customFormat="1" ht="15.75" x14ac:dyDescent="0.25">
      <c r="A96" s="1" t="s">
        <v>53</v>
      </c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2" customFormat="1" ht="15.75" x14ac:dyDescent="0.25">
      <c r="A97" t="s">
        <v>30</v>
      </c>
      <c r="B97"/>
      <c r="C97"/>
      <c r="D97">
        <v>181</v>
      </c>
      <c r="E97">
        <v>200</v>
      </c>
      <c r="F97">
        <v>28.8</v>
      </c>
      <c r="G97">
        <v>7.4</v>
      </c>
      <c r="H97">
        <v>25.6</v>
      </c>
      <c r="I97">
        <v>33.18</v>
      </c>
      <c r="J97">
        <v>4.2</v>
      </c>
      <c r="K97">
        <v>0.3</v>
      </c>
      <c r="L97">
        <v>0.4</v>
      </c>
      <c r="M97">
        <v>10</v>
      </c>
      <c r="N97">
        <v>283.7</v>
      </c>
    </row>
    <row r="98" spans="1:14" s="2" customFormat="1" ht="15.75" x14ac:dyDescent="0.25">
      <c r="A98" t="s">
        <v>2</v>
      </c>
      <c r="B98"/>
      <c r="C98"/>
      <c r="D98"/>
      <c r="E98">
        <v>25</v>
      </c>
      <c r="F98">
        <v>1.19</v>
      </c>
      <c r="G98">
        <v>1.02</v>
      </c>
      <c r="H98">
        <v>11.88</v>
      </c>
      <c r="I98">
        <v>31.25</v>
      </c>
      <c r="J98">
        <v>0.9</v>
      </c>
      <c r="K98">
        <v>0.1</v>
      </c>
      <c r="L98">
        <v>0.06</v>
      </c>
      <c r="M98">
        <v>0.05</v>
      </c>
      <c r="N98">
        <v>64.150000000000006</v>
      </c>
    </row>
    <row r="99" spans="1:14" s="2" customFormat="1" ht="15.75" x14ac:dyDescent="0.25">
      <c r="A99" s="2" t="s">
        <v>77</v>
      </c>
      <c r="E99" s="2">
        <v>10</v>
      </c>
      <c r="F99" s="13">
        <v>0.85</v>
      </c>
      <c r="G99" s="13">
        <v>0.33</v>
      </c>
      <c r="H99" s="13">
        <v>4.25</v>
      </c>
      <c r="I99" s="13">
        <v>0.7</v>
      </c>
      <c r="J99" s="13">
        <v>0.3</v>
      </c>
      <c r="K99" s="13">
        <v>0.04</v>
      </c>
      <c r="L99" s="13">
        <v>0.03</v>
      </c>
      <c r="M99" s="13">
        <v>0.04</v>
      </c>
      <c r="N99" s="13">
        <v>25.4</v>
      </c>
    </row>
    <row r="100" spans="1:14" s="2" customFormat="1" ht="15.75" x14ac:dyDescent="0.25">
      <c r="A100" t="s">
        <v>3</v>
      </c>
      <c r="B100"/>
      <c r="C100"/>
      <c r="D100">
        <v>293</v>
      </c>
      <c r="E100">
        <v>200</v>
      </c>
      <c r="F100">
        <v>1</v>
      </c>
      <c r="G100">
        <v>0</v>
      </c>
      <c r="H100">
        <v>20.2</v>
      </c>
      <c r="I100">
        <v>12.6</v>
      </c>
      <c r="J100">
        <v>2.52</v>
      </c>
      <c r="K100">
        <v>0.02</v>
      </c>
      <c r="L100">
        <v>0.02</v>
      </c>
      <c r="M100">
        <v>3.6</v>
      </c>
      <c r="N100">
        <v>76</v>
      </c>
    </row>
    <row r="101" spans="1:14" s="2" customFormat="1" ht="15.75" x14ac:dyDescent="0.25">
      <c r="A101" s="1" t="s">
        <v>58</v>
      </c>
      <c r="B101"/>
      <c r="C101"/>
      <c r="D101"/>
      <c r="E101" s="15">
        <f t="shared" ref="E101:M101" si="18">E97+E98+E99+E100</f>
        <v>435</v>
      </c>
      <c r="F101" s="15">
        <f t="shared" si="18"/>
        <v>31.840000000000003</v>
      </c>
      <c r="G101" s="15">
        <f t="shared" si="18"/>
        <v>8.75</v>
      </c>
      <c r="H101" s="15">
        <f t="shared" si="18"/>
        <v>61.930000000000007</v>
      </c>
      <c r="I101" s="15">
        <f t="shared" si="18"/>
        <v>77.73</v>
      </c>
      <c r="J101" s="15">
        <f t="shared" si="18"/>
        <v>7.92</v>
      </c>
      <c r="K101" s="15">
        <f t="shared" si="18"/>
        <v>0.46</v>
      </c>
      <c r="L101" s="15">
        <f t="shared" si="18"/>
        <v>0.51</v>
      </c>
      <c r="M101" s="15">
        <f t="shared" si="18"/>
        <v>13.69</v>
      </c>
      <c r="N101" s="15">
        <f>N97+N98+N99+N100</f>
        <v>449.25</v>
      </c>
    </row>
    <row r="102" spans="1:14" s="2" customFormat="1" ht="15.75" x14ac:dyDescent="0.25">
      <c r="A102" s="10" t="s">
        <v>54</v>
      </c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 s="2" customFormat="1" ht="15.75" x14ac:dyDescent="0.25">
      <c r="A103" s="2" t="s">
        <v>62</v>
      </c>
      <c r="D103" s="2">
        <v>37</v>
      </c>
      <c r="E103" s="2">
        <v>250</v>
      </c>
      <c r="F103" s="13">
        <v>1.8</v>
      </c>
      <c r="G103" s="13">
        <v>4.9000000000000004</v>
      </c>
      <c r="H103" s="13">
        <v>12.75</v>
      </c>
      <c r="I103" s="13">
        <v>44.375</v>
      </c>
      <c r="J103" s="13">
        <v>1.19</v>
      </c>
      <c r="K103" s="13">
        <v>0.05</v>
      </c>
      <c r="L103" s="13">
        <v>0.04</v>
      </c>
      <c r="M103" s="13">
        <v>10.29</v>
      </c>
      <c r="N103" s="13">
        <v>102.5</v>
      </c>
    </row>
    <row r="104" spans="1:14" s="2" customFormat="1" ht="15.75" x14ac:dyDescent="0.25">
      <c r="A104" s="2" t="s">
        <v>2</v>
      </c>
      <c r="B104" s="10"/>
      <c r="C104" s="10"/>
      <c r="D104" s="10"/>
      <c r="E104" s="2">
        <v>25</v>
      </c>
      <c r="F104" s="13">
        <v>1.19</v>
      </c>
      <c r="G104" s="13">
        <v>1.02</v>
      </c>
      <c r="H104" s="13">
        <v>11.88</v>
      </c>
      <c r="I104" s="13">
        <v>31.25</v>
      </c>
      <c r="J104" s="13">
        <v>0.9</v>
      </c>
      <c r="K104" s="13">
        <v>0.1</v>
      </c>
      <c r="L104" s="13">
        <v>0.06</v>
      </c>
      <c r="M104" s="13">
        <v>0.05</v>
      </c>
      <c r="N104" s="13">
        <v>64.150000000000006</v>
      </c>
    </row>
    <row r="105" spans="1:14" s="2" customFormat="1" ht="15.75" x14ac:dyDescent="0.25">
      <c r="A105" s="2" t="s">
        <v>0</v>
      </c>
      <c r="D105" s="2">
        <v>299</v>
      </c>
      <c r="E105" s="2">
        <v>200</v>
      </c>
      <c r="F105" s="13">
        <v>0.05</v>
      </c>
      <c r="G105" s="13">
        <v>0.02</v>
      </c>
      <c r="H105" s="13">
        <v>9.32</v>
      </c>
      <c r="I105" s="13">
        <v>10.6</v>
      </c>
      <c r="J105" s="13">
        <v>0.3</v>
      </c>
      <c r="K105" s="13"/>
      <c r="L105" s="13">
        <v>3.0000000000000001E-3</v>
      </c>
      <c r="M105" s="13">
        <v>0.03</v>
      </c>
      <c r="N105" s="13">
        <v>37.299999999999997</v>
      </c>
    </row>
    <row r="106" spans="1:14" s="2" customFormat="1" ht="15.75" x14ac:dyDescent="0.25">
      <c r="A106" s="11" t="s">
        <v>58</v>
      </c>
      <c r="E106" s="10">
        <f>E103+E104+E105</f>
        <v>475</v>
      </c>
      <c r="F106" s="11">
        <f t="shared" ref="F106:N106" si="19">SUM(F103:F105)</f>
        <v>3.04</v>
      </c>
      <c r="G106" s="11">
        <f t="shared" si="19"/>
        <v>5.9399999999999995</v>
      </c>
      <c r="H106" s="11">
        <f t="shared" si="19"/>
        <v>33.950000000000003</v>
      </c>
      <c r="I106" s="11">
        <f t="shared" si="19"/>
        <v>86.224999999999994</v>
      </c>
      <c r="J106" s="11">
        <f t="shared" si="19"/>
        <v>2.3899999999999997</v>
      </c>
      <c r="K106" s="11">
        <f t="shared" si="19"/>
        <v>0.15000000000000002</v>
      </c>
      <c r="L106" s="11">
        <f t="shared" si="19"/>
        <v>0.10300000000000001</v>
      </c>
      <c r="M106" s="11">
        <f t="shared" si="19"/>
        <v>10.37</v>
      </c>
      <c r="N106" s="11">
        <f t="shared" si="19"/>
        <v>203.95</v>
      </c>
    </row>
    <row r="107" spans="1:14" s="2" customFormat="1" ht="15.75" x14ac:dyDescent="0.25">
      <c r="A107" s="11" t="s">
        <v>58</v>
      </c>
      <c r="E107" s="11">
        <f t="shared" ref="E107:M107" si="20">E101+E106</f>
        <v>910</v>
      </c>
      <c r="F107" s="11">
        <f t="shared" si="20"/>
        <v>34.880000000000003</v>
      </c>
      <c r="G107" s="11">
        <f t="shared" si="20"/>
        <v>14.69</v>
      </c>
      <c r="H107" s="11">
        <f t="shared" si="20"/>
        <v>95.88000000000001</v>
      </c>
      <c r="I107" s="11">
        <f t="shared" si="20"/>
        <v>163.95499999999998</v>
      </c>
      <c r="J107" s="11">
        <f t="shared" si="20"/>
        <v>10.309999999999999</v>
      </c>
      <c r="K107" s="11">
        <f t="shared" si="20"/>
        <v>0.6100000000000001</v>
      </c>
      <c r="L107" s="11">
        <f t="shared" si="20"/>
        <v>0.61299999999999999</v>
      </c>
      <c r="M107" s="11">
        <f t="shared" si="20"/>
        <v>24.06</v>
      </c>
      <c r="N107" s="11">
        <f>N101+N106</f>
        <v>653.20000000000005</v>
      </c>
    </row>
    <row r="108" spans="1:14" s="2" customFormat="1" ht="15.75" x14ac:dyDescent="0.25">
      <c r="A108" s="11"/>
      <c r="E108" s="10" t="s">
        <v>26</v>
      </c>
      <c r="F108" s="13"/>
      <c r="G108" s="13"/>
      <c r="H108" s="13"/>
      <c r="I108" s="13"/>
      <c r="J108" s="13"/>
      <c r="K108" s="13"/>
      <c r="L108" s="13"/>
      <c r="M108" s="11"/>
      <c r="N108" s="11"/>
    </row>
    <row r="109" spans="1:14" s="2" customFormat="1" ht="15.75" x14ac:dyDescent="0.25">
      <c r="A109" s="1" t="s">
        <v>53</v>
      </c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2" customFormat="1" ht="15.75" x14ac:dyDescent="0.25">
      <c r="A110" t="s">
        <v>73</v>
      </c>
      <c r="B110"/>
      <c r="C110"/>
      <c r="D110">
        <v>193</v>
      </c>
      <c r="E110">
        <v>200</v>
      </c>
      <c r="F110">
        <v>24.33</v>
      </c>
      <c r="G110">
        <v>20.69</v>
      </c>
      <c r="H110">
        <v>33.71</v>
      </c>
      <c r="I110">
        <v>20.7</v>
      </c>
      <c r="J110">
        <v>1.87</v>
      </c>
      <c r="K110">
        <v>0.08</v>
      </c>
      <c r="L110">
        <v>0.08</v>
      </c>
      <c r="M110">
        <v>1.01</v>
      </c>
      <c r="N110">
        <v>418.37</v>
      </c>
    </row>
    <row r="111" spans="1:14" s="12" customFormat="1" ht="15.75" x14ac:dyDescent="0.25">
      <c r="A111" t="s">
        <v>2</v>
      </c>
      <c r="B111"/>
      <c r="C111"/>
      <c r="D111"/>
      <c r="E111">
        <v>25</v>
      </c>
      <c r="F111">
        <v>1.19</v>
      </c>
      <c r="G111">
        <v>1.02</v>
      </c>
      <c r="H111">
        <v>11.88</v>
      </c>
      <c r="I111">
        <v>31.25</v>
      </c>
      <c r="J111">
        <v>0.9</v>
      </c>
      <c r="K111">
        <v>0.1</v>
      </c>
      <c r="L111">
        <v>0.06</v>
      </c>
      <c r="M111">
        <v>0.05</v>
      </c>
      <c r="N111">
        <v>64.150000000000006</v>
      </c>
    </row>
    <row r="112" spans="1:14" s="12" customFormat="1" ht="15.75" x14ac:dyDescent="0.25">
      <c r="A112" s="2" t="s">
        <v>77</v>
      </c>
      <c r="B112" s="2"/>
      <c r="C112" s="2"/>
      <c r="D112" s="2"/>
      <c r="E112" s="2">
        <v>10</v>
      </c>
      <c r="F112" s="13">
        <v>0.85</v>
      </c>
      <c r="G112" s="13">
        <v>0.33</v>
      </c>
      <c r="H112" s="13">
        <v>4.25</v>
      </c>
      <c r="I112" s="13">
        <v>0.7</v>
      </c>
      <c r="J112" s="13">
        <v>0.3</v>
      </c>
      <c r="K112" s="13">
        <v>0.04</v>
      </c>
      <c r="L112" s="13">
        <v>0.03</v>
      </c>
      <c r="M112" s="13">
        <v>0.04</v>
      </c>
      <c r="N112" s="13">
        <v>25.4</v>
      </c>
    </row>
    <row r="113" spans="1:14" s="2" customFormat="1" ht="16.5" customHeight="1" x14ac:dyDescent="0.25">
      <c r="A113" s="2" t="s">
        <v>5</v>
      </c>
      <c r="B113" s="10"/>
      <c r="C113" s="10"/>
      <c r="D113" s="2">
        <v>294</v>
      </c>
      <c r="E113" s="2" t="s">
        <v>35</v>
      </c>
      <c r="F113" s="13">
        <v>0.13</v>
      </c>
      <c r="G113" s="13">
        <v>0.02</v>
      </c>
      <c r="H113" s="13">
        <v>10.7</v>
      </c>
      <c r="I113" s="13">
        <v>13.4</v>
      </c>
      <c r="J113" s="13">
        <v>0.34</v>
      </c>
      <c r="K113" s="13"/>
      <c r="L113" s="13"/>
      <c r="M113" s="13">
        <v>3</v>
      </c>
      <c r="N113" s="13">
        <v>43.1</v>
      </c>
    </row>
    <row r="114" spans="1:14" s="2" customFormat="1" ht="16.5" customHeight="1" x14ac:dyDescent="0.25">
      <c r="A114" s="1" t="s">
        <v>58</v>
      </c>
      <c r="B114"/>
      <c r="C114"/>
      <c r="D114"/>
      <c r="E114" s="10">
        <v>482</v>
      </c>
      <c r="F114" s="15">
        <f t="shared" ref="F114:M114" si="21">F110+F111+F112+F113</f>
        <v>26.5</v>
      </c>
      <c r="G114" s="15">
        <f t="shared" si="21"/>
        <v>22.06</v>
      </c>
      <c r="H114" s="15">
        <f t="shared" si="21"/>
        <v>60.540000000000006</v>
      </c>
      <c r="I114" s="15">
        <f t="shared" si="21"/>
        <v>66.050000000000011</v>
      </c>
      <c r="J114" s="15">
        <f t="shared" si="21"/>
        <v>3.4099999999999997</v>
      </c>
      <c r="K114" s="15">
        <f t="shared" si="21"/>
        <v>0.22</v>
      </c>
      <c r="L114" s="15">
        <f t="shared" si="21"/>
        <v>0.17</v>
      </c>
      <c r="M114" s="15">
        <f t="shared" si="21"/>
        <v>4.0999999999999996</v>
      </c>
      <c r="N114" s="15">
        <f>N110+N111+N112+N113</f>
        <v>551.02</v>
      </c>
    </row>
    <row r="115" spans="1:14" s="2" customFormat="1" ht="16.5" customHeight="1" x14ac:dyDescent="0.25">
      <c r="A115" s="10" t="s">
        <v>54</v>
      </c>
      <c r="B115" s="10"/>
      <c r="C115" s="10"/>
      <c r="D115" s="10"/>
      <c r="E115" s="10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 s="2" customFormat="1" ht="16.5" customHeight="1" x14ac:dyDescent="0.25">
      <c r="A116" s="2" t="s">
        <v>75</v>
      </c>
      <c r="E116" s="2" t="s">
        <v>63</v>
      </c>
      <c r="F116" s="13">
        <v>19.82</v>
      </c>
      <c r="G116" s="13">
        <v>5.08</v>
      </c>
      <c r="H116" s="13">
        <v>36.450000000000003</v>
      </c>
      <c r="I116" s="13">
        <v>73</v>
      </c>
      <c r="J116" s="13">
        <v>31.9</v>
      </c>
      <c r="K116" s="13">
        <v>1.21</v>
      </c>
      <c r="L116" s="13">
        <v>0.01</v>
      </c>
      <c r="M116" s="13">
        <v>0</v>
      </c>
      <c r="N116" s="13">
        <v>271</v>
      </c>
    </row>
    <row r="117" spans="1:14" s="2" customFormat="1" ht="16.5" customHeight="1" x14ac:dyDescent="0.25">
      <c r="A117" s="2" t="s">
        <v>0</v>
      </c>
      <c r="D117" s="2">
        <v>299</v>
      </c>
      <c r="E117" s="2">
        <v>200</v>
      </c>
      <c r="F117" s="13">
        <v>0.05</v>
      </c>
      <c r="G117" s="13">
        <v>0.02</v>
      </c>
      <c r="H117" s="13">
        <v>9.32</v>
      </c>
      <c r="I117" s="13">
        <v>10.6</v>
      </c>
      <c r="J117" s="13">
        <v>0.3</v>
      </c>
      <c r="K117" s="13"/>
      <c r="L117" s="13">
        <v>3.0000000000000001E-3</v>
      </c>
      <c r="M117" s="13">
        <v>0.03</v>
      </c>
      <c r="N117" s="13">
        <v>37.299999999999997</v>
      </c>
    </row>
    <row r="118" spans="1:14" s="2" customFormat="1" ht="16.5" customHeight="1" x14ac:dyDescent="0.25">
      <c r="A118" s="10" t="s">
        <v>58</v>
      </c>
      <c r="E118" s="10">
        <v>400</v>
      </c>
      <c r="F118" s="11">
        <f t="shared" ref="F118:N118" si="22">SUM(F116:F117)</f>
        <v>19.87</v>
      </c>
      <c r="G118" s="11">
        <f t="shared" si="22"/>
        <v>5.0999999999999996</v>
      </c>
      <c r="H118" s="11">
        <f t="shared" si="22"/>
        <v>45.77</v>
      </c>
      <c r="I118" s="11">
        <f t="shared" si="22"/>
        <v>83.6</v>
      </c>
      <c r="J118" s="11">
        <f t="shared" si="22"/>
        <v>32.199999999999996</v>
      </c>
      <c r="K118" s="11">
        <f t="shared" si="22"/>
        <v>1.21</v>
      </c>
      <c r="L118" s="11">
        <f t="shared" si="22"/>
        <v>1.3000000000000001E-2</v>
      </c>
      <c r="M118" s="11">
        <f t="shared" si="22"/>
        <v>0.03</v>
      </c>
      <c r="N118" s="11">
        <f t="shared" si="22"/>
        <v>308.3</v>
      </c>
    </row>
    <row r="119" spans="1:14" s="2" customFormat="1" ht="16.5" customHeight="1" x14ac:dyDescent="0.25">
      <c r="A119" s="10" t="s">
        <v>58</v>
      </c>
      <c r="E119" s="11">
        <f t="shared" ref="E119:M119" si="23">E114+E118</f>
        <v>882</v>
      </c>
      <c r="F119" s="11">
        <f t="shared" si="23"/>
        <v>46.370000000000005</v>
      </c>
      <c r="G119" s="11">
        <f t="shared" si="23"/>
        <v>27.159999999999997</v>
      </c>
      <c r="H119" s="11">
        <f t="shared" si="23"/>
        <v>106.31</v>
      </c>
      <c r="I119" s="11">
        <f t="shared" si="23"/>
        <v>149.65</v>
      </c>
      <c r="J119" s="11">
        <f t="shared" si="23"/>
        <v>35.609999999999992</v>
      </c>
      <c r="K119" s="11">
        <f t="shared" si="23"/>
        <v>1.43</v>
      </c>
      <c r="L119" s="11">
        <f t="shared" si="23"/>
        <v>0.18300000000000002</v>
      </c>
      <c r="M119" s="11">
        <f t="shared" si="23"/>
        <v>4.13</v>
      </c>
      <c r="N119" s="11">
        <f>N114+N118</f>
        <v>859.31999999999994</v>
      </c>
    </row>
    <row r="120" spans="1:14" s="2" customFormat="1" ht="16.5" customHeight="1" x14ac:dyDescent="0.25"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 s="2" customFormat="1" ht="15.75" x14ac:dyDescent="0.25">
      <c r="A121" s="11"/>
      <c r="B121" s="10"/>
      <c r="C121" s="10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1:14" s="10" customFormat="1" ht="15.75" x14ac:dyDescent="0.25">
      <c r="B122" s="2"/>
      <c r="C122" s="2"/>
      <c r="D122" s="2"/>
      <c r="E122" s="10" t="s">
        <v>37</v>
      </c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1:14" s="2" customFormat="1" ht="15.75" x14ac:dyDescent="0.25">
      <c r="A123" s="1" t="s">
        <v>53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2" customFormat="1" ht="15.75" x14ac:dyDescent="0.25">
      <c r="A124" s="2" t="s">
        <v>85</v>
      </c>
      <c r="D124" s="2">
        <v>246</v>
      </c>
      <c r="E124" s="2">
        <v>30</v>
      </c>
      <c r="F124" s="13">
        <v>0.3</v>
      </c>
      <c r="G124" s="13">
        <v>7.0000000000000007E-2</v>
      </c>
      <c r="H124" s="13">
        <v>1.3</v>
      </c>
      <c r="I124" s="13">
        <v>11.47</v>
      </c>
      <c r="J124" s="13">
        <v>0.53</v>
      </c>
      <c r="K124" s="13">
        <v>0.01</v>
      </c>
      <c r="L124" s="13">
        <v>0.01</v>
      </c>
      <c r="M124" s="13">
        <v>2.02</v>
      </c>
      <c r="N124" s="13">
        <v>6</v>
      </c>
    </row>
    <row r="125" spans="1:14" x14ac:dyDescent="0.25">
      <c r="A125" t="s">
        <v>6</v>
      </c>
      <c r="D125">
        <v>205</v>
      </c>
      <c r="E125">
        <v>100</v>
      </c>
      <c r="F125">
        <v>12.2</v>
      </c>
      <c r="G125">
        <v>26.2</v>
      </c>
      <c r="H125">
        <v>0.44</v>
      </c>
      <c r="I125">
        <v>18.399999999999999</v>
      </c>
      <c r="J125">
        <v>1.8</v>
      </c>
      <c r="K125">
        <v>0.2</v>
      </c>
      <c r="L125">
        <v>0.16</v>
      </c>
      <c r="N125">
        <v>286</v>
      </c>
    </row>
    <row r="126" spans="1:14" x14ac:dyDescent="0.25">
      <c r="A126" t="s">
        <v>27</v>
      </c>
    </row>
    <row r="127" spans="1:14" x14ac:dyDescent="0.25">
      <c r="A127" t="s">
        <v>28</v>
      </c>
      <c r="D127">
        <v>241.23500000000001</v>
      </c>
      <c r="E127" t="s">
        <v>74</v>
      </c>
      <c r="F127">
        <v>3.07</v>
      </c>
      <c r="G127">
        <v>4.8</v>
      </c>
      <c r="H127">
        <v>18.3</v>
      </c>
      <c r="I127">
        <v>52.6</v>
      </c>
      <c r="J127">
        <v>1.04</v>
      </c>
      <c r="K127">
        <v>0.11</v>
      </c>
      <c r="L127">
        <v>0.09</v>
      </c>
      <c r="M127">
        <v>20.29</v>
      </c>
      <c r="N127">
        <v>129</v>
      </c>
    </row>
    <row r="128" spans="1:14" x14ac:dyDescent="0.25">
      <c r="A128" t="s">
        <v>2</v>
      </c>
      <c r="E128">
        <v>25</v>
      </c>
      <c r="F128">
        <v>1.19</v>
      </c>
      <c r="G128">
        <v>1.02</v>
      </c>
      <c r="H128">
        <v>11.88</v>
      </c>
      <c r="I128">
        <v>31.25</v>
      </c>
      <c r="J128">
        <v>0.9</v>
      </c>
      <c r="K128">
        <v>0.1</v>
      </c>
      <c r="L128">
        <v>0.06</v>
      </c>
      <c r="M128">
        <v>0.05</v>
      </c>
      <c r="N128">
        <v>64.150000000000006</v>
      </c>
    </row>
    <row r="129" spans="1:14" ht="15.75" x14ac:dyDescent="0.25">
      <c r="A129" s="2" t="s">
        <v>77</v>
      </c>
      <c r="B129" s="2"/>
      <c r="C129" s="2"/>
      <c r="D129" s="2"/>
      <c r="E129" s="2">
        <v>10</v>
      </c>
      <c r="F129" s="13">
        <v>0.85</v>
      </c>
      <c r="G129" s="13">
        <v>0.33</v>
      </c>
      <c r="H129" s="13">
        <v>4.25</v>
      </c>
      <c r="I129" s="13">
        <v>0.7</v>
      </c>
      <c r="J129" s="13">
        <v>0.3</v>
      </c>
      <c r="K129" s="13">
        <v>0.04</v>
      </c>
      <c r="L129" s="13">
        <v>0.03</v>
      </c>
      <c r="M129" s="13">
        <v>0.04</v>
      </c>
      <c r="N129" s="13">
        <v>25.4</v>
      </c>
    </row>
    <row r="130" spans="1:14" x14ac:dyDescent="0.25">
      <c r="A130" t="s">
        <v>4</v>
      </c>
      <c r="D130">
        <v>283</v>
      </c>
      <c r="E130">
        <v>200</v>
      </c>
      <c r="F130">
        <v>0.44</v>
      </c>
      <c r="G130">
        <v>0.02</v>
      </c>
      <c r="H130">
        <v>27.8</v>
      </c>
      <c r="I130">
        <v>31.8</v>
      </c>
      <c r="J130">
        <v>1.25</v>
      </c>
      <c r="K130">
        <v>0</v>
      </c>
      <c r="L130">
        <v>0.01</v>
      </c>
      <c r="M130">
        <v>0.4</v>
      </c>
      <c r="N130">
        <v>113</v>
      </c>
    </row>
    <row r="131" spans="1:14" x14ac:dyDescent="0.25">
      <c r="A131" t="s">
        <v>1</v>
      </c>
      <c r="E131">
        <v>2.5000000000000001E-2</v>
      </c>
      <c r="M131">
        <v>25</v>
      </c>
    </row>
    <row r="132" spans="1:14" s="2" customFormat="1" ht="15.75" x14ac:dyDescent="0.25">
      <c r="A132" s="1" t="s">
        <v>58</v>
      </c>
      <c r="B132"/>
      <c r="C132"/>
      <c r="D132"/>
      <c r="E132" s="1">
        <v>525.03</v>
      </c>
      <c r="F132" s="15">
        <f t="shared" ref="F132:M132" si="24">F125+F126+F127+F128+F129+F130+F131</f>
        <v>17.750000000000004</v>
      </c>
      <c r="G132" s="15">
        <f t="shared" si="24"/>
        <v>32.370000000000005</v>
      </c>
      <c r="H132" s="15">
        <f t="shared" si="24"/>
        <v>62.67</v>
      </c>
      <c r="I132" s="15">
        <f t="shared" si="24"/>
        <v>134.75</v>
      </c>
      <c r="J132" s="15">
        <f t="shared" si="24"/>
        <v>5.29</v>
      </c>
      <c r="K132" s="15">
        <f t="shared" si="24"/>
        <v>0.45</v>
      </c>
      <c r="L132" s="15">
        <f t="shared" si="24"/>
        <v>0.35</v>
      </c>
      <c r="M132" s="15">
        <f t="shared" si="24"/>
        <v>45.78</v>
      </c>
      <c r="N132" s="15">
        <f>N124+N125+N126+N127+N128+N129+N130+N131</f>
        <v>623.54999999999995</v>
      </c>
    </row>
    <row r="133" spans="1:14" s="2" customFormat="1" ht="15.75" x14ac:dyDescent="0.25">
      <c r="A133" s="10" t="s">
        <v>54</v>
      </c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1:14" s="2" customFormat="1" ht="15.75" x14ac:dyDescent="0.25">
      <c r="A134" s="2" t="s">
        <v>50</v>
      </c>
      <c r="D134" s="2">
        <v>43</v>
      </c>
      <c r="E134" s="2">
        <v>250</v>
      </c>
      <c r="F134" s="13">
        <v>1.93</v>
      </c>
      <c r="G134" s="13">
        <v>6.33</v>
      </c>
      <c r="H134" s="13">
        <v>10.050000000000001</v>
      </c>
      <c r="I134" s="13">
        <v>23.38</v>
      </c>
      <c r="J134" s="13">
        <v>0.85</v>
      </c>
      <c r="K134" s="13">
        <v>0.09</v>
      </c>
      <c r="L134" s="13">
        <v>0.05</v>
      </c>
      <c r="M134" s="13">
        <v>7.5</v>
      </c>
      <c r="N134" s="13">
        <v>104.2</v>
      </c>
    </row>
    <row r="135" spans="1:14" s="2" customFormat="1" ht="15.75" x14ac:dyDescent="0.25">
      <c r="A135" s="2" t="s">
        <v>2</v>
      </c>
      <c r="E135" s="2">
        <v>25</v>
      </c>
      <c r="F135" s="13">
        <v>1.19</v>
      </c>
      <c r="G135" s="13">
        <v>1.02</v>
      </c>
      <c r="H135" s="13">
        <v>11.88</v>
      </c>
      <c r="I135" s="13">
        <v>31.25</v>
      </c>
      <c r="J135" s="13">
        <v>0.9</v>
      </c>
      <c r="K135" s="13">
        <v>0.1</v>
      </c>
      <c r="L135" s="13">
        <v>6.3E-2</v>
      </c>
      <c r="M135" s="13">
        <v>0.05</v>
      </c>
      <c r="N135" s="13">
        <v>64.150000000000006</v>
      </c>
    </row>
    <row r="136" spans="1:14" ht="15.75" x14ac:dyDescent="0.25">
      <c r="A136" s="2" t="s">
        <v>0</v>
      </c>
      <c r="B136" s="2"/>
      <c r="C136" s="2"/>
      <c r="D136" s="2">
        <v>299</v>
      </c>
      <c r="E136" s="2">
        <v>200</v>
      </c>
      <c r="F136" s="13">
        <v>0.05</v>
      </c>
      <c r="G136" s="13">
        <v>0.02</v>
      </c>
      <c r="H136" s="13">
        <v>9.32</v>
      </c>
      <c r="I136" s="13">
        <v>10.6</v>
      </c>
      <c r="J136" s="13">
        <v>0.3</v>
      </c>
      <c r="K136" s="13"/>
      <c r="L136" s="13">
        <v>3.0000000000000001E-3</v>
      </c>
      <c r="M136" s="13">
        <v>0.03</v>
      </c>
      <c r="N136" s="13">
        <v>37.299999999999997</v>
      </c>
    </row>
    <row r="137" spans="1:14" ht="15.75" x14ac:dyDescent="0.25">
      <c r="A137" s="11" t="s">
        <v>58</v>
      </c>
      <c r="B137" s="2"/>
      <c r="C137" s="2"/>
      <c r="D137" s="2"/>
      <c r="E137" s="10">
        <v>475</v>
      </c>
      <c r="F137" s="11">
        <f t="shared" ref="F137:M137" si="25">SUM(F134:F136)</f>
        <v>3.17</v>
      </c>
      <c r="G137" s="11">
        <f t="shared" si="25"/>
        <v>7.3699999999999992</v>
      </c>
      <c r="H137" s="11">
        <f t="shared" si="25"/>
        <v>31.25</v>
      </c>
      <c r="I137" s="11">
        <f t="shared" si="25"/>
        <v>65.22999999999999</v>
      </c>
      <c r="J137" s="11">
        <f t="shared" si="25"/>
        <v>2.0499999999999998</v>
      </c>
      <c r="K137" s="11">
        <f t="shared" si="25"/>
        <v>0.19</v>
      </c>
      <c r="L137" s="11">
        <f t="shared" si="25"/>
        <v>0.11600000000000001</v>
      </c>
      <c r="M137" s="11">
        <f t="shared" si="25"/>
        <v>7.58</v>
      </c>
      <c r="N137" s="11">
        <f>SUM(N134:N136)</f>
        <v>205.65000000000003</v>
      </c>
    </row>
    <row r="138" spans="1:14" ht="15.75" x14ac:dyDescent="0.25">
      <c r="A138" s="11" t="s">
        <v>58</v>
      </c>
      <c r="B138" s="2"/>
      <c r="C138" s="2"/>
      <c r="D138" s="2"/>
      <c r="E138" s="11">
        <f t="shared" ref="E138:M138" si="26">E132+E137</f>
        <v>1000.03</v>
      </c>
      <c r="F138" s="11">
        <f t="shared" si="26"/>
        <v>20.92</v>
      </c>
      <c r="G138" s="11">
        <f t="shared" si="26"/>
        <v>39.74</v>
      </c>
      <c r="H138" s="11">
        <f t="shared" si="26"/>
        <v>93.92</v>
      </c>
      <c r="I138" s="11">
        <f t="shared" si="26"/>
        <v>199.98</v>
      </c>
      <c r="J138" s="11">
        <f t="shared" si="26"/>
        <v>7.34</v>
      </c>
      <c r="K138" s="11">
        <f t="shared" si="26"/>
        <v>0.64</v>
      </c>
      <c r="L138" s="11">
        <f t="shared" si="26"/>
        <v>0.46599999999999997</v>
      </c>
      <c r="M138" s="11">
        <f t="shared" si="26"/>
        <v>53.36</v>
      </c>
      <c r="N138" s="11">
        <f>N132+N137</f>
        <v>829.2</v>
      </c>
    </row>
    <row r="139" spans="1:14" ht="15.75" x14ac:dyDescent="0.25">
      <c r="A139" s="2"/>
      <c r="B139" s="2"/>
      <c r="C139" s="2"/>
      <c r="D139" s="2"/>
      <c r="E139" s="10" t="s">
        <v>55</v>
      </c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4" ht="15.75" x14ac:dyDescent="0.25">
      <c r="A140" s="2"/>
      <c r="B140" s="2"/>
      <c r="C140" s="2"/>
      <c r="D140" s="2"/>
      <c r="E140" s="2"/>
    </row>
    <row r="141" spans="1:14" x14ac:dyDescent="0.25">
      <c r="A141" s="1" t="s">
        <v>53</v>
      </c>
    </row>
    <row r="142" spans="1:14" ht="15.75" x14ac:dyDescent="0.25">
      <c r="A142" s="2" t="s">
        <v>86</v>
      </c>
      <c r="B142" s="20"/>
      <c r="C142" s="13"/>
      <c r="D142" s="13"/>
      <c r="E142" s="20" t="s">
        <v>63</v>
      </c>
      <c r="F142" s="13">
        <v>18.13</v>
      </c>
      <c r="G142" s="13">
        <v>20.350000000000001</v>
      </c>
      <c r="H142" s="13">
        <v>47.73</v>
      </c>
      <c r="I142" s="13">
        <v>23.6</v>
      </c>
      <c r="J142" s="13">
        <v>0.2</v>
      </c>
      <c r="K142" s="13">
        <v>12</v>
      </c>
      <c r="L142">
        <v>0</v>
      </c>
      <c r="M142">
        <v>0.03</v>
      </c>
      <c r="N142">
        <v>589.20000000000005</v>
      </c>
    </row>
    <row r="143" spans="1:14" ht="15.75" x14ac:dyDescent="0.25">
      <c r="A143" s="2" t="s">
        <v>2</v>
      </c>
      <c r="B143" s="2"/>
      <c r="C143" s="2"/>
      <c r="D143" s="2"/>
      <c r="E143" s="2">
        <v>25</v>
      </c>
      <c r="F143" s="13">
        <v>1.19</v>
      </c>
      <c r="G143" s="13">
        <v>1.02</v>
      </c>
      <c r="H143" s="13">
        <v>11.88</v>
      </c>
      <c r="I143" s="13">
        <v>31.25</v>
      </c>
      <c r="J143" s="13">
        <v>0.9</v>
      </c>
      <c r="K143" s="13">
        <v>0.1</v>
      </c>
      <c r="L143" s="13">
        <v>6.3E-2</v>
      </c>
      <c r="M143" s="13">
        <v>0.05</v>
      </c>
      <c r="N143" s="13">
        <v>64.150000000000006</v>
      </c>
    </row>
    <row r="144" spans="1:14" s="2" customFormat="1" ht="15.75" x14ac:dyDescent="0.25">
      <c r="A144" s="2" t="s">
        <v>0</v>
      </c>
      <c r="D144" s="2">
        <v>299</v>
      </c>
      <c r="E144" s="2">
        <v>200</v>
      </c>
      <c r="F144" s="13">
        <v>0.05</v>
      </c>
      <c r="G144" s="13">
        <v>0.02</v>
      </c>
      <c r="H144" s="13">
        <v>9.32</v>
      </c>
      <c r="I144" s="13">
        <v>10.6</v>
      </c>
      <c r="J144" s="13">
        <v>0.3</v>
      </c>
      <c r="K144" s="13"/>
      <c r="L144" s="13">
        <v>3.0000000000000001E-3</v>
      </c>
      <c r="M144" s="13">
        <v>0.03</v>
      </c>
      <c r="N144" s="13">
        <v>37.299999999999997</v>
      </c>
    </row>
    <row r="145" spans="1:14" s="2" customFormat="1" ht="15.75" x14ac:dyDescent="0.25">
      <c r="A145" s="2" t="s">
        <v>1</v>
      </c>
      <c r="E145" s="2">
        <v>2.5000000000000001E-2</v>
      </c>
      <c r="F145" s="13"/>
      <c r="G145" s="13"/>
      <c r="H145" s="13"/>
      <c r="I145" s="13"/>
      <c r="J145" s="13"/>
      <c r="K145" s="13"/>
      <c r="L145" s="13"/>
      <c r="M145" s="13">
        <v>25</v>
      </c>
      <c r="N145" s="13"/>
    </row>
    <row r="146" spans="1:14" s="2" customFormat="1" ht="15.75" x14ac:dyDescent="0.25">
      <c r="A146" s="10" t="s">
        <v>58</v>
      </c>
      <c r="E146" s="21">
        <v>630</v>
      </c>
      <c r="F146" s="11">
        <f t="shared" ref="F146:M146" si="27">F142+F143+F144+F145</f>
        <v>19.37</v>
      </c>
      <c r="G146" s="11">
        <f t="shared" si="27"/>
        <v>21.39</v>
      </c>
      <c r="H146" s="11">
        <f t="shared" si="27"/>
        <v>68.930000000000007</v>
      </c>
      <c r="I146" s="11">
        <f t="shared" si="27"/>
        <v>65.45</v>
      </c>
      <c r="J146" s="11">
        <f t="shared" si="27"/>
        <v>1.4000000000000001</v>
      </c>
      <c r="K146" s="11">
        <f t="shared" si="27"/>
        <v>12.1</v>
      </c>
      <c r="L146" s="11">
        <f t="shared" si="27"/>
        <v>6.6000000000000003E-2</v>
      </c>
      <c r="M146" s="11">
        <f t="shared" si="27"/>
        <v>25.11</v>
      </c>
      <c r="N146" s="11">
        <f>N142+N143+N144+N145</f>
        <v>690.65</v>
      </c>
    </row>
    <row r="147" spans="1:14" s="2" customFormat="1" ht="15.75" x14ac:dyDescent="0.25">
      <c r="A147" s="10" t="s">
        <v>54</v>
      </c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1:14" s="2" customFormat="1" ht="15.75" x14ac:dyDescent="0.25">
      <c r="A148" t="s">
        <v>70</v>
      </c>
      <c r="B148"/>
      <c r="C148"/>
      <c r="D148">
        <v>124</v>
      </c>
      <c r="E148" t="s">
        <v>71</v>
      </c>
      <c r="F148">
        <v>6.12</v>
      </c>
      <c r="G148">
        <v>9.5399999999999991</v>
      </c>
      <c r="H148">
        <v>33.659999999999997</v>
      </c>
      <c r="I148">
        <v>20.05</v>
      </c>
      <c r="J148">
        <v>0.63</v>
      </c>
      <c r="K148">
        <v>0.04</v>
      </c>
      <c r="L148">
        <v>0.05</v>
      </c>
      <c r="M148">
        <v>0.55000000000000004</v>
      </c>
      <c r="N148">
        <v>262.8</v>
      </c>
    </row>
    <row r="149" spans="1:14" s="2" customFormat="1" ht="15.75" x14ac:dyDescent="0.25">
      <c r="A149" s="2" t="s">
        <v>84</v>
      </c>
      <c r="D149" s="2">
        <v>269</v>
      </c>
      <c r="E149" s="2">
        <v>200</v>
      </c>
      <c r="F149" s="13">
        <v>3.77</v>
      </c>
      <c r="G149" s="13">
        <v>3.93</v>
      </c>
      <c r="H149" s="13">
        <v>25.95</v>
      </c>
      <c r="I149" s="13">
        <v>152.22</v>
      </c>
      <c r="J149" s="13">
        <v>0.48</v>
      </c>
      <c r="K149" s="13">
        <v>0.06</v>
      </c>
      <c r="L149" s="13">
        <v>0.18</v>
      </c>
      <c r="M149" s="13">
        <v>1.59</v>
      </c>
      <c r="N149" s="13">
        <v>153.91999999999999</v>
      </c>
    </row>
    <row r="150" spans="1:14" s="2" customFormat="1" ht="15.75" x14ac:dyDescent="0.25">
      <c r="A150" s="10" t="s">
        <v>58</v>
      </c>
      <c r="E150" s="10">
        <v>380</v>
      </c>
      <c r="F150" s="11">
        <f t="shared" ref="F150:N150" si="28">SUM(F148:F149)</f>
        <v>9.89</v>
      </c>
      <c r="G150" s="11">
        <f t="shared" si="28"/>
        <v>13.469999999999999</v>
      </c>
      <c r="H150" s="11">
        <f t="shared" si="28"/>
        <v>59.61</v>
      </c>
      <c r="I150" s="11">
        <f t="shared" si="28"/>
        <v>172.27</v>
      </c>
      <c r="J150" s="11">
        <f t="shared" si="28"/>
        <v>1.1099999999999999</v>
      </c>
      <c r="K150" s="11">
        <f t="shared" si="28"/>
        <v>0.1</v>
      </c>
      <c r="L150" s="11">
        <f t="shared" si="28"/>
        <v>0.22999999999999998</v>
      </c>
      <c r="M150" s="11">
        <f t="shared" si="28"/>
        <v>2.14</v>
      </c>
      <c r="N150" s="11">
        <f t="shared" si="28"/>
        <v>416.72</v>
      </c>
    </row>
    <row r="151" spans="1:14" s="2" customFormat="1" ht="15.75" x14ac:dyDescent="0.25">
      <c r="A151" s="10" t="s">
        <v>58</v>
      </c>
      <c r="E151" s="11">
        <f t="shared" ref="E151:M151" si="29">E146+E150</f>
        <v>1010</v>
      </c>
      <c r="F151" s="11">
        <f t="shared" si="29"/>
        <v>29.26</v>
      </c>
      <c r="G151" s="11">
        <f t="shared" si="29"/>
        <v>34.86</v>
      </c>
      <c r="H151" s="11">
        <f t="shared" si="29"/>
        <v>128.54000000000002</v>
      </c>
      <c r="I151" s="11">
        <f t="shared" si="29"/>
        <v>237.72000000000003</v>
      </c>
      <c r="J151" s="11">
        <f t="shared" si="29"/>
        <v>2.5099999999999998</v>
      </c>
      <c r="K151" s="11">
        <f t="shared" si="29"/>
        <v>12.2</v>
      </c>
      <c r="L151" s="11">
        <f t="shared" si="29"/>
        <v>0.29599999999999999</v>
      </c>
      <c r="M151" s="11">
        <f t="shared" si="29"/>
        <v>27.25</v>
      </c>
      <c r="N151" s="11">
        <f>N146+N150</f>
        <v>1107.3699999999999</v>
      </c>
    </row>
    <row r="152" spans="1:14" s="2" customFormat="1" ht="15.75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x14ac:dyDescent="0.25">
      <c r="A153" t="s">
        <v>17</v>
      </c>
      <c r="M153" s="8"/>
    </row>
    <row r="154" spans="1:14" x14ac:dyDescent="0.25">
      <c r="A154" t="s">
        <v>18</v>
      </c>
      <c r="M154" s="8"/>
    </row>
    <row r="155" spans="1:14" x14ac:dyDescent="0.25">
      <c r="A155" t="s">
        <v>59</v>
      </c>
      <c r="M155" s="8"/>
    </row>
    <row r="156" spans="1:14" x14ac:dyDescent="0.25">
      <c r="A156" t="s">
        <v>19</v>
      </c>
      <c r="M156" s="8"/>
    </row>
    <row r="157" spans="1:14" x14ac:dyDescent="0.25">
      <c r="A157" t="s">
        <v>20</v>
      </c>
      <c r="G157" t="s">
        <v>36</v>
      </c>
      <c r="M157" s="9"/>
    </row>
    <row r="160" spans="1:14" ht="15.75" x14ac:dyDescent="0.25">
      <c r="A160" s="2"/>
      <c r="B160" s="2"/>
      <c r="C160" s="2"/>
      <c r="D160" s="2"/>
      <c r="E160" s="2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 ht="15.75" x14ac:dyDescent="0.25">
      <c r="A161" s="2"/>
      <c r="B161" s="2"/>
      <c r="C161" s="2"/>
      <c r="D161" s="2"/>
      <c r="E161" s="2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ht="15.75" x14ac:dyDescent="0.25">
      <c r="A162" s="2"/>
      <c r="B162" s="2"/>
      <c r="C162" s="2"/>
      <c r="D162" s="12"/>
      <c r="E162" s="2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 ht="15.75" x14ac:dyDescent="0.25">
      <c r="A163" s="2"/>
      <c r="D163" s="2"/>
      <c r="E163" s="2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ht="15.75" x14ac:dyDescent="0.25">
      <c r="F164" s="11"/>
      <c r="G164" s="11"/>
      <c r="H164" s="11"/>
      <c r="I164" s="11"/>
      <c r="J164" s="11"/>
      <c r="K164" s="11"/>
      <c r="L164" s="11"/>
      <c r="M164" s="11"/>
      <c r="N164" s="11"/>
    </row>
    <row r="168" spans="1:14" x14ac:dyDescent="0.25">
      <c r="A168" s="1"/>
    </row>
    <row r="170" spans="1:14" x14ac:dyDescent="0.25">
      <c r="F170" s="1"/>
      <c r="G170" s="1"/>
      <c r="H170" s="1"/>
      <c r="I170" s="1"/>
      <c r="J170" s="1"/>
      <c r="L170" s="1"/>
      <c r="N170" s="1"/>
    </row>
    <row r="171" spans="1:14" x14ac:dyDescent="0.25">
      <c r="E171" s="1"/>
    </row>
    <row r="173" spans="1:14" x14ac:dyDescent="0.25">
      <c r="A173" s="1"/>
    </row>
    <row r="178" spans="1:14" x14ac:dyDescent="0.25">
      <c r="A178" s="1"/>
    </row>
    <row r="179" spans="1:14" x14ac:dyDescent="0.25">
      <c r="A179" s="1"/>
    </row>
    <row r="189" spans="1:14" x14ac:dyDescent="0.25">
      <c r="A189" s="1"/>
    </row>
    <row r="192" spans="1:14" x14ac:dyDescent="0.25">
      <c r="F192" s="1"/>
      <c r="G192" s="1"/>
      <c r="H192" s="1"/>
      <c r="I192" s="1"/>
      <c r="J192" s="1"/>
      <c r="L192" s="1"/>
      <c r="N192" s="1"/>
    </row>
    <row r="193" spans="1:7" x14ac:dyDescent="0.25">
      <c r="E193" s="1"/>
      <c r="F193" s="1"/>
      <c r="G193" s="1"/>
    </row>
    <row r="195" spans="1:7" x14ac:dyDescent="0.25">
      <c r="A195" s="1"/>
    </row>
    <row r="199" spans="1:7" x14ac:dyDescent="0.25">
      <c r="A199" s="1"/>
    </row>
    <row r="200" spans="1:7" x14ac:dyDescent="0.25">
      <c r="A200" s="1"/>
    </row>
    <row r="209" spans="1:14" x14ac:dyDescent="0.25">
      <c r="A209" s="1"/>
    </row>
    <row r="213" spans="1:14" x14ac:dyDescent="0.25">
      <c r="F213" s="1"/>
      <c r="G213" s="1"/>
      <c r="H213" s="1"/>
      <c r="I213" s="1"/>
      <c r="J213" s="1"/>
      <c r="L213" s="1"/>
      <c r="N213" s="1"/>
    </row>
    <row r="214" spans="1:14" x14ac:dyDescent="0.25">
      <c r="E214" s="1"/>
    </row>
    <row r="216" spans="1:14" x14ac:dyDescent="0.25">
      <c r="A216" s="1"/>
    </row>
    <row r="223" spans="1:14" x14ac:dyDescent="0.25">
      <c r="A223" s="1"/>
    </row>
    <row r="231" spans="1:14" x14ac:dyDescent="0.25">
      <c r="A231" s="1"/>
    </row>
    <row r="234" spans="1:14" x14ac:dyDescent="0.25">
      <c r="F234" s="1"/>
      <c r="G234" s="1"/>
      <c r="H234" s="1"/>
      <c r="I234" s="1"/>
      <c r="J234" s="1"/>
      <c r="L234" s="1"/>
      <c r="N234" s="1"/>
    </row>
    <row r="235" spans="1:14" x14ac:dyDescent="0.25">
      <c r="E235" s="1"/>
    </row>
    <row r="237" spans="1:14" x14ac:dyDescent="0.25">
      <c r="A237" s="1"/>
    </row>
    <row r="243" spans="1:14" x14ac:dyDescent="0.25">
      <c r="A243" s="1"/>
    </row>
    <row r="244" spans="1:14" x14ac:dyDescent="0.25">
      <c r="A244" s="1"/>
    </row>
    <row r="252" spans="1:14" x14ac:dyDescent="0.25">
      <c r="A252" s="1"/>
    </row>
    <row r="256" spans="1:14" x14ac:dyDescent="0.25">
      <c r="F256" s="1"/>
      <c r="G256" s="1"/>
      <c r="H256" s="1"/>
      <c r="I256" s="1"/>
      <c r="J256" s="1"/>
      <c r="L256" s="1"/>
      <c r="N256" s="1"/>
    </row>
    <row r="257" spans="1:14" x14ac:dyDescent="0.25">
      <c r="E257" s="1"/>
      <c r="N257" s="7"/>
    </row>
    <row r="258" spans="1:14" x14ac:dyDescent="0.25">
      <c r="E258" s="1"/>
    </row>
    <row r="260" spans="1:14" x14ac:dyDescent="0.25">
      <c r="A260" s="1"/>
    </row>
    <row r="265" spans="1:14" x14ac:dyDescent="0.25">
      <c r="A265" s="1"/>
    </row>
    <row r="266" spans="1:14" x14ac:dyDescent="0.25">
      <c r="A266" s="1"/>
    </row>
    <row r="275" spans="1:14" x14ac:dyDescent="0.25">
      <c r="A275" s="1"/>
    </row>
    <row r="277" spans="1:14" x14ac:dyDescent="0.25">
      <c r="F277" s="1"/>
      <c r="G277" s="1"/>
      <c r="H277" s="1"/>
      <c r="I277" s="1"/>
      <c r="J277" s="1"/>
      <c r="L277" s="1"/>
      <c r="N277" s="1"/>
    </row>
    <row r="278" spans="1:14" x14ac:dyDescent="0.25">
      <c r="E278" s="1"/>
    </row>
    <row r="280" spans="1:14" x14ac:dyDescent="0.25">
      <c r="A280" s="1"/>
    </row>
    <row r="285" spans="1:14" x14ac:dyDescent="0.25">
      <c r="A285" s="1"/>
    </row>
    <row r="293" spans="1:14" x14ac:dyDescent="0.25">
      <c r="A293" s="1"/>
    </row>
    <row r="295" spans="1:14" x14ac:dyDescent="0.25">
      <c r="F295" s="1"/>
      <c r="G295" s="1"/>
      <c r="H295" s="1"/>
      <c r="I295" s="1"/>
      <c r="J295" s="1"/>
      <c r="L295" s="1"/>
      <c r="N295" s="1"/>
    </row>
    <row r="296" spans="1:14" x14ac:dyDescent="0.25">
      <c r="E296" s="1"/>
    </row>
    <row r="298" spans="1:14" x14ac:dyDescent="0.25">
      <c r="A298" s="1"/>
    </row>
    <row r="303" spans="1:14" x14ac:dyDescent="0.25">
      <c r="A303" s="1"/>
    </row>
    <row r="304" spans="1:14" x14ac:dyDescent="0.25">
      <c r="A304" s="1"/>
    </row>
    <row r="315" spans="1:14" x14ac:dyDescent="0.25">
      <c r="A315" s="1"/>
    </row>
    <row r="318" spans="1:14" x14ac:dyDescent="0.25">
      <c r="F318" s="1"/>
      <c r="G318" s="1"/>
      <c r="H318" s="1"/>
      <c r="I318" s="1"/>
      <c r="J318" s="1"/>
      <c r="L318" s="1"/>
      <c r="N318" s="1"/>
    </row>
    <row r="319" spans="1:14" x14ac:dyDescent="0.25">
      <c r="E319" s="1"/>
    </row>
    <row r="321" spans="1:1" x14ac:dyDescent="0.25">
      <c r="A321" s="1"/>
    </row>
    <row r="326" spans="1:1" x14ac:dyDescent="0.25">
      <c r="A326" s="1"/>
    </row>
    <row r="327" spans="1:1" x14ac:dyDescent="0.25">
      <c r="A327" s="1"/>
    </row>
    <row r="334" spans="1:1" x14ac:dyDescent="0.25">
      <c r="A334" s="1"/>
    </row>
    <row r="337" spans="1:14" x14ac:dyDescent="0.25">
      <c r="F337" s="1"/>
      <c r="G337" s="1"/>
      <c r="H337" s="1"/>
      <c r="I337" s="1"/>
      <c r="J337" s="1"/>
      <c r="L337" s="1"/>
      <c r="N337" s="1"/>
    </row>
    <row r="338" spans="1:14" x14ac:dyDescent="0.25">
      <c r="E338" s="1"/>
    </row>
    <row r="340" spans="1:14" x14ac:dyDescent="0.25">
      <c r="A340" s="1"/>
    </row>
    <row r="346" spans="1:14" x14ac:dyDescent="0.25">
      <c r="A346" s="1"/>
    </row>
    <row r="356" spans="1:14" x14ac:dyDescent="0.25">
      <c r="A356" s="1"/>
    </row>
    <row r="360" spans="1:14" x14ac:dyDescent="0.25">
      <c r="F360" s="1"/>
      <c r="G360" s="1"/>
      <c r="H360" s="1"/>
      <c r="I360" s="1"/>
      <c r="J360" s="1"/>
      <c r="L360" s="1"/>
      <c r="N360" s="1"/>
    </row>
    <row r="361" spans="1:14" x14ac:dyDescent="0.25">
      <c r="N361" s="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20"/>
  <sheetViews>
    <sheetView workbookViewId="0">
      <selection activeCell="B12" sqref="B12"/>
    </sheetView>
  </sheetViews>
  <sheetFormatPr defaultRowHeight="15" x14ac:dyDescent="0.25"/>
  <sheetData>
    <row r="1" spans="3:8" ht="15.75" x14ac:dyDescent="0.25">
      <c r="E1" s="2"/>
      <c r="F1" s="2"/>
      <c r="G1" s="2"/>
      <c r="H1" s="2"/>
    </row>
    <row r="2" spans="3:8" ht="15.75" x14ac:dyDescent="0.25">
      <c r="E2" s="2"/>
      <c r="F2" s="2"/>
      <c r="G2" s="2"/>
      <c r="H2" s="2"/>
    </row>
    <row r="3" spans="3:8" ht="15.75" x14ac:dyDescent="0.25">
      <c r="E3" s="2"/>
      <c r="F3" s="2"/>
      <c r="G3" s="2"/>
      <c r="H3" s="2"/>
    </row>
    <row r="4" spans="3:8" ht="15.75" x14ac:dyDescent="0.25">
      <c r="E4" s="2"/>
      <c r="F4" s="2"/>
      <c r="G4" s="2"/>
      <c r="H4" s="2"/>
    </row>
    <row r="5" spans="3:8" ht="15.75" x14ac:dyDescent="0.25">
      <c r="E5" s="2"/>
      <c r="F5" s="2"/>
      <c r="G5" s="2"/>
      <c r="H5" s="2"/>
    </row>
    <row r="15" spans="3:8" ht="26.25" x14ac:dyDescent="0.4">
      <c r="C15" s="3" t="s">
        <v>29</v>
      </c>
      <c r="D15" s="4"/>
      <c r="E15" s="4"/>
      <c r="F15" s="4"/>
      <c r="G15" s="4"/>
    </row>
    <row r="16" spans="3:8" ht="26.25" x14ac:dyDescent="0.4">
      <c r="C16" s="3" t="s">
        <v>56</v>
      </c>
      <c r="D16" s="4"/>
      <c r="E16" s="4"/>
      <c r="F16" s="3"/>
      <c r="G16" s="4"/>
    </row>
    <row r="17" spans="3:7" ht="26.25" x14ac:dyDescent="0.4">
      <c r="C17" s="3" t="s">
        <v>57</v>
      </c>
      <c r="D17" s="4"/>
      <c r="E17" s="4"/>
      <c r="F17" s="4"/>
      <c r="G17" s="3"/>
    </row>
    <row r="18" spans="3:7" ht="26.25" x14ac:dyDescent="0.4">
      <c r="C18" s="3"/>
      <c r="D18" s="4"/>
      <c r="E18" s="4"/>
      <c r="F18" s="4"/>
      <c r="G18" s="4"/>
    </row>
    <row r="19" spans="3:7" ht="26.25" x14ac:dyDescent="0.4">
      <c r="C19" s="3"/>
      <c r="D19" s="4"/>
      <c r="E19" s="4"/>
      <c r="F19" s="4"/>
      <c r="G19" s="4"/>
    </row>
    <row r="20" spans="3:7" ht="26.25" x14ac:dyDescent="0.4">
      <c r="C20" s="3"/>
      <c r="D20" s="4"/>
      <c r="E20" s="4"/>
      <c r="F20" s="4"/>
      <c r="G20" s="4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9"/>
  <sheetViews>
    <sheetView workbookViewId="0">
      <selection activeCell="A6" sqref="A6:R7"/>
    </sheetView>
  </sheetViews>
  <sheetFormatPr defaultRowHeight="15" x14ac:dyDescent="0.25"/>
  <sheetData>
    <row r="6" spans="1:4" ht="18.75" x14ac:dyDescent="0.3">
      <c r="A6" s="5" t="s">
        <v>14</v>
      </c>
    </row>
    <row r="7" spans="1:4" ht="18.75" x14ac:dyDescent="0.3">
      <c r="A7" s="5" t="s">
        <v>15</v>
      </c>
    </row>
    <row r="8" spans="1:4" ht="18.75" x14ac:dyDescent="0.3">
      <c r="D8" s="5"/>
    </row>
    <row r="9" spans="1:4" ht="18.75" x14ac:dyDescent="0.3">
      <c r="D9" s="6" t="s">
        <v>16</v>
      </c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2024-08-22T03:13:48Z</dcterms:modified>
</cp:coreProperties>
</file>