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41722514-28F5-4D96-8189-6E542BDFE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  <c r="G78" i="1"/>
  <c r="H78" i="1"/>
  <c r="I78" i="1"/>
  <c r="J78" i="1"/>
  <c r="K78" i="1"/>
  <c r="L78" i="1"/>
  <c r="M78" i="1"/>
  <c r="N78" i="1"/>
  <c r="E151" i="1"/>
  <c r="F151" i="1"/>
  <c r="G151" i="1"/>
  <c r="H151" i="1"/>
  <c r="I151" i="1"/>
  <c r="J151" i="1"/>
  <c r="K151" i="1"/>
  <c r="L151" i="1"/>
  <c r="M151" i="1"/>
  <c r="N151" i="1"/>
  <c r="F136" i="1"/>
  <c r="G136" i="1"/>
  <c r="H136" i="1"/>
  <c r="I136" i="1"/>
  <c r="J136" i="1"/>
  <c r="K136" i="1"/>
  <c r="L136" i="1"/>
  <c r="M136" i="1"/>
  <c r="N136" i="1"/>
  <c r="F118" i="1"/>
  <c r="G118" i="1"/>
  <c r="H118" i="1"/>
  <c r="I118" i="1"/>
  <c r="J118" i="1"/>
  <c r="K118" i="1"/>
  <c r="L118" i="1"/>
  <c r="M118" i="1"/>
  <c r="N118" i="1"/>
  <c r="E104" i="1"/>
  <c r="F104" i="1"/>
  <c r="G104" i="1"/>
  <c r="H104" i="1"/>
  <c r="I104" i="1"/>
  <c r="J104" i="1"/>
  <c r="K104" i="1"/>
  <c r="L104" i="1"/>
  <c r="M104" i="1"/>
  <c r="N104" i="1"/>
  <c r="N43" i="1"/>
  <c r="N27" i="1"/>
  <c r="E156" i="1" l="1"/>
  <c r="E142" i="1"/>
  <c r="N86" i="1"/>
  <c r="M86" i="1"/>
  <c r="L86" i="1"/>
  <c r="K86" i="1"/>
  <c r="J86" i="1"/>
  <c r="I86" i="1"/>
  <c r="H86" i="1"/>
  <c r="G86" i="1"/>
  <c r="F86" i="1"/>
  <c r="N72" i="1"/>
  <c r="M72" i="1"/>
  <c r="L72" i="1"/>
  <c r="K72" i="1"/>
  <c r="J72" i="1"/>
  <c r="I72" i="1"/>
  <c r="H72" i="1"/>
  <c r="G72" i="1"/>
  <c r="F72" i="1"/>
  <c r="E72" i="1"/>
  <c r="N57" i="1"/>
  <c r="M57" i="1"/>
  <c r="L57" i="1"/>
  <c r="K57" i="1"/>
  <c r="J57" i="1"/>
  <c r="I57" i="1"/>
  <c r="H57" i="1"/>
  <c r="G57" i="1"/>
  <c r="F57" i="1"/>
  <c r="E43" i="1"/>
  <c r="F43" i="1"/>
  <c r="G43" i="1"/>
  <c r="H43" i="1"/>
  <c r="I43" i="1"/>
  <c r="J43" i="1"/>
  <c r="K43" i="1"/>
  <c r="L43" i="1"/>
  <c r="M43" i="1"/>
  <c r="N11" i="1"/>
  <c r="M11" i="1"/>
  <c r="L11" i="1"/>
  <c r="K11" i="1"/>
  <c r="J11" i="1"/>
  <c r="I11" i="1"/>
  <c r="H11" i="1"/>
  <c r="G11" i="1"/>
  <c r="F11" i="1"/>
  <c r="E124" i="1"/>
  <c r="E109" i="1"/>
  <c r="E110" i="1"/>
  <c r="E79" i="1"/>
  <c r="M27" i="1"/>
  <c r="L27" i="1"/>
  <c r="K27" i="1"/>
  <c r="J27" i="1"/>
  <c r="I27" i="1"/>
  <c r="H27" i="1"/>
  <c r="G27" i="1"/>
  <c r="F27" i="1"/>
  <c r="E27" i="1"/>
  <c r="E33" i="1" s="1"/>
  <c r="E92" i="1"/>
  <c r="E93" i="1" s="1"/>
  <c r="F92" i="1"/>
  <c r="G92" i="1"/>
  <c r="H92" i="1"/>
  <c r="I92" i="1"/>
  <c r="J92" i="1"/>
  <c r="K92" i="1"/>
  <c r="L92" i="1"/>
  <c r="M92" i="1"/>
  <c r="E63" i="1"/>
  <c r="E17" i="1"/>
  <c r="M93" i="1"/>
  <c r="L93" i="1"/>
  <c r="K93" i="1"/>
  <c r="J93" i="1"/>
  <c r="I93" i="1"/>
  <c r="H93" i="1"/>
  <c r="G93" i="1"/>
  <c r="F93" i="1"/>
  <c r="E49" i="1"/>
  <c r="N141" i="1"/>
  <c r="M141" i="1"/>
  <c r="L141" i="1"/>
  <c r="K141" i="1"/>
  <c r="J141" i="1"/>
  <c r="I141" i="1"/>
  <c r="H141" i="1"/>
  <c r="G141" i="1"/>
  <c r="F141" i="1"/>
  <c r="N123" i="1"/>
  <c r="M123" i="1"/>
  <c r="L123" i="1"/>
  <c r="K123" i="1"/>
  <c r="J123" i="1"/>
  <c r="I123" i="1"/>
  <c r="H123" i="1"/>
  <c r="G123" i="1"/>
  <c r="F123" i="1"/>
  <c r="N92" i="1"/>
  <c r="N62" i="1"/>
  <c r="M62" i="1"/>
  <c r="L62" i="1"/>
  <c r="K62" i="1"/>
  <c r="J62" i="1"/>
  <c r="I62" i="1"/>
  <c r="H62" i="1"/>
  <c r="G62" i="1"/>
  <c r="F62" i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F142" i="1" l="1"/>
  <c r="G142" i="1"/>
  <c r="H142" i="1"/>
  <c r="I142" i="1"/>
  <c r="J142" i="1"/>
  <c r="K142" i="1"/>
  <c r="L142" i="1"/>
  <c r="M142" i="1"/>
  <c r="N142" i="1"/>
  <c r="F124" i="1"/>
  <c r="G124" i="1"/>
  <c r="H124" i="1"/>
  <c r="I124" i="1"/>
  <c r="J124" i="1"/>
  <c r="K124" i="1"/>
  <c r="L124" i="1"/>
  <c r="M124" i="1"/>
  <c r="N124" i="1"/>
  <c r="F79" i="1"/>
  <c r="G79" i="1"/>
  <c r="H79" i="1"/>
  <c r="I79" i="1"/>
  <c r="J79" i="1"/>
  <c r="K79" i="1"/>
  <c r="L79" i="1"/>
  <c r="M79" i="1"/>
  <c r="N79" i="1"/>
  <c r="F63" i="1"/>
  <c r="G63" i="1"/>
  <c r="H63" i="1"/>
  <c r="I63" i="1"/>
  <c r="J63" i="1"/>
  <c r="K63" i="1"/>
  <c r="L63" i="1"/>
  <c r="M63" i="1"/>
  <c r="N63" i="1"/>
  <c r="N93" i="1"/>
  <c r="N155" i="1" l="1"/>
  <c r="N156" i="1" s="1"/>
  <c r="L155" i="1"/>
  <c r="L156" i="1" s="1"/>
  <c r="K155" i="1"/>
  <c r="K156" i="1" s="1"/>
  <c r="J155" i="1"/>
  <c r="J156" i="1" s="1"/>
  <c r="I155" i="1"/>
  <c r="I156" i="1" s="1"/>
  <c r="H155" i="1"/>
  <c r="H156" i="1" s="1"/>
  <c r="G155" i="1"/>
  <c r="G156" i="1" s="1"/>
  <c r="F155" i="1"/>
  <c r="F156" i="1" s="1"/>
  <c r="N109" i="1"/>
  <c r="N110" i="1" s="1"/>
  <c r="L109" i="1"/>
  <c r="L110" i="1" s="1"/>
  <c r="K109" i="1"/>
  <c r="K110" i="1" s="1"/>
  <c r="J109" i="1"/>
  <c r="J110" i="1" s="1"/>
  <c r="I109" i="1"/>
  <c r="I110" i="1" s="1"/>
  <c r="H109" i="1"/>
  <c r="H110" i="1" s="1"/>
  <c r="G109" i="1"/>
  <c r="G110" i="1" s="1"/>
  <c r="F109" i="1"/>
  <c r="F110" i="1" s="1"/>
  <c r="F48" i="1"/>
  <c r="F49" i="1" s="1"/>
  <c r="G48" i="1"/>
  <c r="G49" i="1" s="1"/>
  <c r="H48" i="1"/>
  <c r="H49" i="1" s="1"/>
  <c r="I48" i="1"/>
  <c r="I49" i="1" s="1"/>
  <c r="J48" i="1"/>
  <c r="J49" i="1" s="1"/>
  <c r="K48" i="1"/>
  <c r="K49" i="1" s="1"/>
  <c r="L48" i="1"/>
  <c r="L49" i="1" s="1"/>
  <c r="N48" i="1"/>
  <c r="N49" i="1" s="1"/>
  <c r="F32" i="1"/>
  <c r="F33" i="1" s="1"/>
  <c r="G32" i="1"/>
  <c r="G33" i="1" s="1"/>
  <c r="H32" i="1"/>
  <c r="H33" i="1" s="1"/>
  <c r="I32" i="1"/>
  <c r="I33" i="1" s="1"/>
  <c r="J32" i="1"/>
  <c r="J33" i="1" s="1"/>
  <c r="K32" i="1"/>
  <c r="K33" i="1" s="1"/>
  <c r="L32" i="1"/>
  <c r="L33" i="1" s="1"/>
  <c r="N32" i="1"/>
  <c r="N33" i="1" s="1"/>
  <c r="M109" i="1" l="1"/>
  <c r="M110" i="1" s="1"/>
  <c r="M155" i="1" l="1"/>
  <c r="M156" i="1" s="1"/>
  <c r="M48" i="1"/>
  <c r="M49" i="1" s="1"/>
  <c r="M32" i="1"/>
  <c r="M33" i="1" s="1"/>
</calcChain>
</file>

<file path=xl/sharedStrings.xml><?xml version="1.0" encoding="utf-8"?>
<sst xmlns="http://schemas.openxmlformats.org/spreadsheetml/2006/main" count="179" uniqueCount="84">
  <si>
    <t>Чай с сахаром</t>
  </si>
  <si>
    <t>Кислота аскорбиновая</t>
  </si>
  <si>
    <t>Хлеб йодированный</t>
  </si>
  <si>
    <t>Компот из сухофруктов</t>
  </si>
  <si>
    <t>Чай с сахаром и лимоном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</si>
  <si>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</si>
  <si>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</si>
  <si>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</si>
  <si>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</si>
  <si>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</si>
  <si>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</si>
  <si>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</si>
  <si>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</si>
  <si>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</si>
  <si>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</si>
  <si>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</si>
  <si>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</si>
  <si>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</si>
  <si>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</si>
  <si>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</si>
  <si>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</si>
  <si>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</si>
  <si>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Седьмой день- Вторник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</si>
  <si>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</si>
  <si>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</si>
  <si>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</si>
  <si>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</si>
  <si>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</si>
  <si>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Гуляш из мяса птицы</t>
  </si>
  <si>
    <t xml:space="preserve">Макаронные изделия </t>
  </si>
  <si>
    <t>отварные</t>
  </si>
  <si>
    <t xml:space="preserve">    200/7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</si>
  <si>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</si>
  <si>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</si>
  <si>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</si>
  <si>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</si>
  <si>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</si>
  <si>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</si>
  <si>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</si>
  <si>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</si>
  <si>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</si>
  <si>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</si>
  <si>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</si>
  <si>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</si>
  <si>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</si>
  <si>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</si>
  <si>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Свекольник</t>
  </si>
  <si>
    <t>Суп из рыбной консервы</t>
  </si>
  <si>
    <t>Суп гороховый</t>
  </si>
  <si>
    <t>Завтрак</t>
  </si>
  <si>
    <t>Обед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</si>
  <si>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</si>
  <si>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</si>
  <si>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</si>
  <si>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</si>
  <si>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</si>
  <si>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пф</t>
  </si>
  <si>
    <t>Борщ с капустой</t>
  </si>
  <si>
    <t>Котлета мясная</t>
  </si>
  <si>
    <t>Рыба, припущенная в молоке</t>
  </si>
  <si>
    <t>Печенье</t>
  </si>
  <si>
    <t xml:space="preserve"> </t>
  </si>
  <si>
    <t>Суп крестьянский с крупой</t>
  </si>
  <si>
    <t>Шестой день-понедельник</t>
  </si>
  <si>
    <t>Макароны отварные с сыром</t>
  </si>
  <si>
    <t>160/20</t>
  </si>
  <si>
    <t>Бутерброд с колбасой</t>
  </si>
  <si>
    <t>Плов из мяса говядины</t>
  </si>
  <si>
    <t>100/80</t>
  </si>
  <si>
    <t>Щи из свежей капусты</t>
  </si>
  <si>
    <t>Хлеб ржаной</t>
  </si>
  <si>
    <t>Пудинг из творога с рисом с</t>
  </si>
  <si>
    <t>молоком сгущённым</t>
  </si>
  <si>
    <t>150/20</t>
  </si>
  <si>
    <t>20/20</t>
  </si>
  <si>
    <t xml:space="preserve">    200/5</t>
  </si>
  <si>
    <t>20\5\15</t>
  </si>
  <si>
    <t>Икра свекольная</t>
  </si>
  <si>
    <t>Лук репчатый порционный</t>
  </si>
  <si>
    <t>Гуляш из говядины</t>
  </si>
  <si>
    <t>Гречневая каша рассыпчатая</t>
  </si>
  <si>
    <t>Суп-лапша домашняя</t>
  </si>
  <si>
    <t>Суп картофельный с клецками</t>
  </si>
  <si>
    <t>250/30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</si>
</sst>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2" fontId="2" fillId="0" borderId="0" xfId="0" applyNumberFormat="1" applyFont="1"/>
    <xf numFmtId="2" fontId="2" fillId="2" borderId="0" xfId="0" applyNumberFormat="1" applyFont="1" applyFill="1"/>
    <xf numFmtId="2" fontId="1" fillId="0" borderId="0" xfId="0" applyNumberFormat="1" applyFont="1"/>
    <xf numFmtId="0" fontId="2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6"/>
  <sheetViews>
    <sheetView tabSelected="1" topLeftCell="A136" zoomScaleNormal="100" workbookViewId="0">
      <selection activeCell="G168" sqref="G168"/>
    </sheetView>
  </sheetViews>
  <sheetFormatPr defaultRowHeight="15" x14ac:dyDescent="0.25"/>
  <cols>
    <col min="3" max="3" width="6.42578125" customWidth="1"/>
    <col min="4" max="4" width="8.42578125" customWidth="1"/>
    <col min="5" max="5" width="11.28515625" bestFit="1" customWidth="1"/>
    <col min="12" max="12" width="9.28515625" customWidth="1"/>
    <col min="13" max="13" width="9.140625" customWidth="1"/>
    <col min="14" max="14" width="12.5703125" customWidth="1"/>
  </cols>
  <sheetData>
    <row r="1" spans="1:14" x14ac:dyDescent="0.25">
      <c r="E1" s="1"/>
      <c r="J1" t="s">
        <v>61</v>
      </c>
    </row>
    <row r="2" spans="1:14" s="2" customFormat="1" ht="15.75" x14ac:dyDescent="0.25">
      <c r="A2" s="10" t="s">
        <v>45</v>
      </c>
    </row>
    <row r="3" spans="1:14" s="2" customFormat="1" ht="19.5" customHeight="1" x14ac:dyDescent="0.25"/>
    <row r="4" spans="1:14" s="2" customFormat="1" ht="30.75" customHeight="1" x14ac:dyDescent="0.25">
      <c r="A4" s="10" t="s">
        <v>49</v>
      </c>
      <c r="D4" s="17" t="s">
        <v>40</v>
      </c>
      <c r="E4" s="10" t="s">
        <v>44</v>
      </c>
      <c r="F4" s="10" t="s">
        <v>41</v>
      </c>
      <c r="G4" s="10" t="s">
        <v>42</v>
      </c>
      <c r="H4" s="10" t="s">
        <v>43</v>
      </c>
      <c r="I4" s="10" t="s">
        <v>34</v>
      </c>
      <c r="J4" s="18" t="s">
        <v>37</v>
      </c>
      <c r="K4" s="18" t="s">
        <v>36</v>
      </c>
      <c r="L4" s="10" t="s">
        <v>35</v>
      </c>
      <c r="M4" s="10" t="s">
        <v>38</v>
      </c>
      <c r="N4" s="17" t="s">
        <v>39</v>
      </c>
    </row>
    <row r="5" spans="1:14" s="2" customFormat="1" ht="15.75" x14ac:dyDescent="0.25">
      <c r="A5" s="2" t="s">
        <v>8</v>
      </c>
      <c r="D5" s="2">
        <v>102</v>
      </c>
      <c r="E5" s="2" t="s">
        <v>75</v>
      </c>
      <c r="F5" s="13">
        <v>5</v>
      </c>
      <c r="G5" s="13">
        <v>6.3</v>
      </c>
      <c r="H5" s="13">
        <v>26.53</v>
      </c>
      <c r="I5" s="13">
        <v>25.4</v>
      </c>
      <c r="J5" s="13">
        <v>2.84</v>
      </c>
      <c r="K5" s="13">
        <v>0.14000000000000001</v>
      </c>
      <c r="L5" s="13">
        <v>0.05</v>
      </c>
      <c r="M5" s="13"/>
      <c r="N5" s="13">
        <v>225</v>
      </c>
    </row>
    <row r="6" spans="1:14" s="2" customFormat="1" ht="15.75" x14ac:dyDescent="0.25">
      <c r="A6" s="2" t="s">
        <v>9</v>
      </c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15.75" x14ac:dyDescent="0.25">
      <c r="A7" s="2" t="s">
        <v>10</v>
      </c>
    </row>
    <row r="8" spans="1:14" s="2" customFormat="1" ht="15.75" x14ac:dyDescent="0.25">
      <c r="A8" s="2" t="s">
        <v>11</v>
      </c>
      <c r="D8" s="2">
        <v>382</v>
      </c>
      <c r="E8" s="19" t="s">
        <v>76</v>
      </c>
      <c r="F8" s="14">
        <v>2.58</v>
      </c>
      <c r="G8" s="14">
        <v>4.0999999999999996</v>
      </c>
      <c r="H8" s="14">
        <v>28.6</v>
      </c>
      <c r="I8" s="14">
        <v>11.3</v>
      </c>
      <c r="J8" s="14">
        <v>0.9</v>
      </c>
      <c r="K8" s="14">
        <v>0.05</v>
      </c>
      <c r="L8" s="14">
        <v>0.03</v>
      </c>
      <c r="M8" s="14">
        <v>0.1</v>
      </c>
      <c r="N8" s="14">
        <v>161.69999999999999</v>
      </c>
    </row>
    <row r="9" spans="1:14" s="2" customFormat="1" ht="15.75" x14ac:dyDescent="0.25">
      <c r="A9" s="2" t="s">
        <v>0</v>
      </c>
      <c r="D9" s="2">
        <v>299</v>
      </c>
      <c r="E9" s="2">
        <v>200</v>
      </c>
      <c r="F9" s="13">
        <v>0.05</v>
      </c>
      <c r="G9" s="13">
        <v>0.02</v>
      </c>
      <c r="H9" s="13">
        <v>9.32</v>
      </c>
      <c r="I9" s="13">
        <v>10.6</v>
      </c>
      <c r="J9" s="13">
        <v>0.3</v>
      </c>
      <c r="K9" s="13"/>
      <c r="L9" s="13">
        <v>3.0000000000000001E-3</v>
      </c>
      <c r="M9" s="13">
        <v>0.03</v>
      </c>
      <c r="N9" s="13">
        <v>37.299999999999997</v>
      </c>
    </row>
    <row r="10" spans="1:14" s="2" customFormat="1" ht="15.75" x14ac:dyDescent="0.25">
      <c r="A10" s="2" t="s">
        <v>1</v>
      </c>
      <c r="E10" s="2">
        <v>2.5000000000000001E-2</v>
      </c>
      <c r="F10" s="13"/>
      <c r="G10" s="13"/>
      <c r="H10" s="13"/>
      <c r="I10" s="13"/>
      <c r="J10" s="13"/>
      <c r="K10" s="13"/>
      <c r="L10" s="13"/>
      <c r="M10" s="13">
        <v>25</v>
      </c>
      <c r="N10" s="13"/>
    </row>
    <row r="11" spans="1:14" s="2" customFormat="1" ht="15.75" x14ac:dyDescent="0.25">
      <c r="A11" s="10" t="s">
        <v>54</v>
      </c>
      <c r="B11"/>
      <c r="C11"/>
      <c r="D11"/>
      <c r="E11" s="15">
        <v>445</v>
      </c>
      <c r="F11" s="15">
        <f t="shared" ref="F11:M11" si="0">F5+F6+F7+F8+F9+F10</f>
        <v>7.63</v>
      </c>
      <c r="G11" s="15">
        <f t="shared" si="0"/>
        <v>10.419999999999998</v>
      </c>
      <c r="H11" s="15">
        <f t="shared" si="0"/>
        <v>64.45</v>
      </c>
      <c r="I11" s="15">
        <f t="shared" si="0"/>
        <v>47.300000000000004</v>
      </c>
      <c r="J11" s="15">
        <f t="shared" si="0"/>
        <v>4.04</v>
      </c>
      <c r="K11" s="15">
        <f t="shared" si="0"/>
        <v>0.19</v>
      </c>
      <c r="L11" s="15">
        <f t="shared" si="0"/>
        <v>8.3000000000000004E-2</v>
      </c>
      <c r="M11" s="15">
        <f t="shared" si="0"/>
        <v>25.13</v>
      </c>
      <c r="N11" s="15">
        <f>N5+N6+N7+N8+N9+N10</f>
        <v>424</v>
      </c>
    </row>
    <row r="12" spans="1:14" s="2" customFormat="1" ht="15.75" x14ac:dyDescent="0.25">
      <c r="A12" s="10" t="s">
        <v>50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s="2" customFormat="1" ht="15.75" x14ac:dyDescent="0.25">
      <c r="A13" s="2" t="s">
        <v>48</v>
      </c>
      <c r="D13" s="2">
        <v>45</v>
      </c>
      <c r="E13" s="2">
        <v>250</v>
      </c>
      <c r="F13" s="13">
        <v>5.5</v>
      </c>
      <c r="G13" s="13">
        <v>5.3</v>
      </c>
      <c r="H13" s="13">
        <v>16.3</v>
      </c>
      <c r="I13" s="13">
        <v>38</v>
      </c>
      <c r="J13" s="13">
        <v>2.0299999999999998</v>
      </c>
      <c r="K13" s="13">
        <v>0.23</v>
      </c>
      <c r="L13" s="13">
        <v>0.08</v>
      </c>
      <c r="M13" s="13">
        <v>5.8</v>
      </c>
      <c r="N13" s="13">
        <v>134.75</v>
      </c>
    </row>
    <row r="14" spans="1:14" s="2" customFormat="1" ht="15.75" x14ac:dyDescent="0.25">
      <c r="A14" s="2" t="s">
        <v>2</v>
      </c>
      <c r="E14" s="2">
        <v>25</v>
      </c>
      <c r="F14" s="13">
        <v>1.19</v>
      </c>
      <c r="G14" s="13">
        <v>1.02</v>
      </c>
      <c r="H14" s="13">
        <v>11.88</v>
      </c>
      <c r="I14" s="13">
        <v>31.25</v>
      </c>
      <c r="J14" s="13">
        <v>0.9</v>
      </c>
      <c r="K14" s="13">
        <v>0.1</v>
      </c>
      <c r="L14" s="13">
        <v>6.3E-2</v>
      </c>
      <c r="M14" s="13">
        <v>0.05</v>
      </c>
      <c r="N14" s="13">
        <v>64.150000000000006</v>
      </c>
    </row>
    <row r="15" spans="1:14" s="2" customFormat="1" ht="15.75" x14ac:dyDescent="0.25">
      <c r="A15" s="2" t="s">
        <v>0</v>
      </c>
      <c r="D15" s="2">
        <v>299</v>
      </c>
      <c r="E15" s="2">
        <v>200</v>
      </c>
      <c r="F15" s="13">
        <v>0.05</v>
      </c>
      <c r="G15" s="13">
        <v>0.02</v>
      </c>
      <c r="H15" s="13">
        <v>9.32</v>
      </c>
      <c r="I15" s="13">
        <v>10.6</v>
      </c>
      <c r="J15" s="13">
        <v>0.3</v>
      </c>
      <c r="K15" s="13"/>
      <c r="L15" s="13">
        <v>3.0000000000000001E-3</v>
      </c>
      <c r="M15" s="13">
        <v>0.03</v>
      </c>
      <c r="N15" s="13">
        <v>37.299999999999997</v>
      </c>
    </row>
    <row r="16" spans="1:14" s="2" customFormat="1" ht="15.75" x14ac:dyDescent="0.25">
      <c r="A16" s="15" t="s">
        <v>54</v>
      </c>
      <c r="E16" s="10">
        <v>475</v>
      </c>
      <c r="F16" s="11">
        <f t="shared" ref="F16:N16" si="1">SUM(F13:F15)</f>
        <v>6.7399999999999993</v>
      </c>
      <c r="G16" s="11">
        <f t="shared" si="1"/>
        <v>6.34</v>
      </c>
      <c r="H16" s="11">
        <f t="shared" si="1"/>
        <v>37.5</v>
      </c>
      <c r="I16" s="11">
        <f t="shared" si="1"/>
        <v>79.849999999999994</v>
      </c>
      <c r="J16" s="11">
        <f t="shared" si="1"/>
        <v>3.2299999999999995</v>
      </c>
      <c r="K16" s="11">
        <f t="shared" si="1"/>
        <v>0.33</v>
      </c>
      <c r="L16" s="11">
        <f t="shared" si="1"/>
        <v>0.14600000000000002</v>
      </c>
      <c r="M16" s="11">
        <f t="shared" si="1"/>
        <v>5.88</v>
      </c>
      <c r="N16" s="11">
        <f t="shared" si="1"/>
        <v>236.2</v>
      </c>
    </row>
    <row r="17" spans="1:14" s="2" customFormat="1" ht="15.75" x14ac:dyDescent="0.25">
      <c r="A17" s="11" t="s">
        <v>54</v>
      </c>
      <c r="E17" s="11">
        <f t="shared" ref="E17:M17" si="2">E11+E16</f>
        <v>920</v>
      </c>
      <c r="F17" s="11">
        <f t="shared" si="2"/>
        <v>14.37</v>
      </c>
      <c r="G17" s="11">
        <f t="shared" si="2"/>
        <v>16.759999999999998</v>
      </c>
      <c r="H17" s="11">
        <f t="shared" si="2"/>
        <v>101.95</v>
      </c>
      <c r="I17" s="11">
        <f t="shared" si="2"/>
        <v>127.15</v>
      </c>
      <c r="J17" s="11">
        <f t="shared" si="2"/>
        <v>7.27</v>
      </c>
      <c r="K17" s="11">
        <f t="shared" si="2"/>
        <v>0.52</v>
      </c>
      <c r="L17" s="11">
        <f t="shared" si="2"/>
        <v>0.22900000000000004</v>
      </c>
      <c r="M17" s="11">
        <f t="shared" si="2"/>
        <v>31.009999999999998</v>
      </c>
      <c r="N17" s="11">
        <f>N11+N16</f>
        <v>660.2</v>
      </c>
    </row>
    <row r="18" spans="1:14" s="2" customFormat="1" ht="15.75" x14ac:dyDescent="0.25">
      <c r="E18" s="10" t="s">
        <v>20</v>
      </c>
      <c r="F18" s="11"/>
      <c r="G18" s="11"/>
      <c r="H18" s="13"/>
      <c r="I18" s="13"/>
      <c r="J18" s="13"/>
      <c r="K18" s="13"/>
      <c r="L18" s="13"/>
      <c r="M18" s="13"/>
      <c r="N18" s="13"/>
    </row>
    <row r="19" spans="1:14" s="2" customFormat="1" ht="15.75" x14ac:dyDescent="0.25">
      <c r="A19" s="1" t="s">
        <v>49</v>
      </c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s="2" customFormat="1" ht="15.75" x14ac:dyDescent="0.25">
      <c r="A20" s="2" t="s">
        <v>77</v>
      </c>
      <c r="D20" s="2">
        <v>233</v>
      </c>
      <c r="E20" s="2">
        <v>30</v>
      </c>
      <c r="F20" s="13">
        <v>0.7</v>
      </c>
      <c r="G20" s="13">
        <v>1.37</v>
      </c>
      <c r="H20" s="13">
        <v>3.7</v>
      </c>
      <c r="I20" s="13">
        <v>11.47</v>
      </c>
      <c r="J20" s="13">
        <v>0.53</v>
      </c>
      <c r="K20" s="13">
        <v>0.01</v>
      </c>
      <c r="L20" s="13">
        <v>0.01</v>
      </c>
      <c r="M20" s="13">
        <v>2.02</v>
      </c>
      <c r="N20" s="13">
        <v>35.85</v>
      </c>
    </row>
    <row r="21" spans="1:14" s="2" customFormat="1" ht="15.75" x14ac:dyDescent="0.25">
      <c r="A21" t="s">
        <v>6</v>
      </c>
      <c r="B21"/>
      <c r="C21"/>
      <c r="D21">
        <v>241</v>
      </c>
      <c r="E21">
        <v>180</v>
      </c>
      <c r="F21">
        <v>3.8</v>
      </c>
      <c r="G21">
        <v>7.3</v>
      </c>
      <c r="H21">
        <v>28</v>
      </c>
      <c r="I21">
        <v>44.28</v>
      </c>
      <c r="J21">
        <v>1.2</v>
      </c>
      <c r="K21">
        <v>0.17</v>
      </c>
      <c r="L21">
        <v>0.13</v>
      </c>
      <c r="M21">
        <v>21.8</v>
      </c>
      <c r="N21">
        <v>192.6</v>
      </c>
    </row>
    <row r="22" spans="1:14" s="2" customFormat="1" ht="15.75" x14ac:dyDescent="0.25">
      <c r="A22" t="s">
        <v>58</v>
      </c>
      <c r="B22"/>
      <c r="C22"/>
      <c r="D22" t="s">
        <v>56</v>
      </c>
      <c r="E22">
        <v>100</v>
      </c>
      <c r="F22">
        <v>8.86</v>
      </c>
      <c r="G22">
        <v>26.16</v>
      </c>
      <c r="H22">
        <v>12.83</v>
      </c>
      <c r="I22">
        <v>34.5</v>
      </c>
      <c r="J22">
        <v>1.31</v>
      </c>
      <c r="K22">
        <v>0.36</v>
      </c>
      <c r="L22">
        <v>0.11</v>
      </c>
      <c r="M22">
        <v>0.12</v>
      </c>
      <c r="N22">
        <v>285</v>
      </c>
    </row>
    <row r="23" spans="1:14" s="2" customFormat="1" ht="15.75" x14ac:dyDescent="0.25">
      <c r="A23" t="s">
        <v>3</v>
      </c>
      <c r="B23"/>
      <c r="C23"/>
      <c r="D23">
        <v>283</v>
      </c>
      <c r="E23">
        <v>200</v>
      </c>
      <c r="F23">
        <v>0.44</v>
      </c>
      <c r="G23">
        <v>0.02</v>
      </c>
      <c r="H23">
        <v>27.8</v>
      </c>
      <c r="I23">
        <v>31.8</v>
      </c>
      <c r="J23">
        <v>1.25</v>
      </c>
      <c r="K23">
        <v>0</v>
      </c>
      <c r="L23">
        <v>0.01</v>
      </c>
      <c r="M23">
        <v>0.4</v>
      </c>
      <c r="N23">
        <v>113</v>
      </c>
    </row>
    <row r="24" spans="1:14" s="2" customFormat="1" ht="15.75" x14ac:dyDescent="0.25">
      <c r="A24" t="s">
        <v>1</v>
      </c>
      <c r="B24"/>
      <c r="C24"/>
      <c r="D24"/>
      <c r="E24">
        <v>2.5000000000000001E-2</v>
      </c>
      <c r="F24"/>
      <c r="G24"/>
      <c r="H24"/>
      <c r="I24"/>
      <c r="J24"/>
      <c r="K24"/>
      <c r="L24"/>
      <c r="M24">
        <v>25</v>
      </c>
      <c r="N24"/>
    </row>
    <row r="25" spans="1:14" s="2" customFormat="1" ht="15.75" x14ac:dyDescent="0.25">
      <c r="A25" t="s">
        <v>2</v>
      </c>
      <c r="B25"/>
      <c r="C25"/>
      <c r="D25"/>
      <c r="E25">
        <v>25</v>
      </c>
      <c r="F25">
        <v>1.19</v>
      </c>
      <c r="G25">
        <v>1.02</v>
      </c>
      <c r="H25">
        <v>11.88</v>
      </c>
      <c r="I25">
        <v>31.25</v>
      </c>
      <c r="J25">
        <v>0.9</v>
      </c>
      <c r="K25">
        <v>0.1</v>
      </c>
      <c r="L25">
        <v>0.06</v>
      </c>
      <c r="M25">
        <v>0.05</v>
      </c>
      <c r="N25">
        <v>64.150000000000006</v>
      </c>
    </row>
    <row r="26" spans="1:14" s="2" customFormat="1" ht="15.75" x14ac:dyDescent="0.25">
      <c r="A26" s="2" t="s">
        <v>70</v>
      </c>
      <c r="E26" s="2">
        <v>10</v>
      </c>
      <c r="F26" s="13">
        <v>0.85</v>
      </c>
      <c r="G26" s="13">
        <v>0.33</v>
      </c>
      <c r="H26" s="13">
        <v>4.25</v>
      </c>
      <c r="I26" s="13">
        <v>0.7</v>
      </c>
      <c r="J26" s="13">
        <v>0.3</v>
      </c>
      <c r="K26" s="13">
        <v>0.04</v>
      </c>
      <c r="L26" s="13">
        <v>0.03</v>
      </c>
      <c r="M26" s="13">
        <v>0.04</v>
      </c>
      <c r="N26" s="13">
        <v>25.4</v>
      </c>
    </row>
    <row r="27" spans="1:14" s="2" customFormat="1" ht="15.75" x14ac:dyDescent="0.25">
      <c r="A27" s="1" t="s">
        <v>54</v>
      </c>
      <c r="B27"/>
      <c r="C27"/>
      <c r="D27"/>
      <c r="E27" s="15">
        <f t="shared" ref="E27:M27" si="3">E21+E22+E23+E24+E25+E26</f>
        <v>515.02499999999998</v>
      </c>
      <c r="F27" s="15">
        <f t="shared" si="3"/>
        <v>15.139999999999999</v>
      </c>
      <c r="G27" s="15">
        <f t="shared" si="3"/>
        <v>34.830000000000005</v>
      </c>
      <c r="H27" s="15">
        <f t="shared" si="3"/>
        <v>84.759999999999991</v>
      </c>
      <c r="I27" s="15">
        <f t="shared" si="3"/>
        <v>142.52999999999997</v>
      </c>
      <c r="J27" s="15">
        <f t="shared" si="3"/>
        <v>4.96</v>
      </c>
      <c r="K27" s="15">
        <f t="shared" si="3"/>
        <v>0.67</v>
      </c>
      <c r="L27" s="15">
        <f t="shared" si="3"/>
        <v>0.33999999999999997</v>
      </c>
      <c r="M27" s="15">
        <f t="shared" si="3"/>
        <v>47.41</v>
      </c>
      <c r="N27" s="15">
        <f>N20+N21+N22+N23+N24+N25+N26</f>
        <v>716</v>
      </c>
    </row>
    <row r="28" spans="1:14" s="2" customFormat="1" ht="15.75" x14ac:dyDescent="0.25">
      <c r="A28" s="10" t="s">
        <v>50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 s="2" customFormat="1" ht="15.75" x14ac:dyDescent="0.25">
      <c r="A29" s="2" t="s">
        <v>81</v>
      </c>
      <c r="D29" s="12">
        <v>56</v>
      </c>
      <c r="E29" s="2">
        <v>250</v>
      </c>
      <c r="F29" s="13">
        <v>2.4500000000000002</v>
      </c>
      <c r="G29" s="13">
        <v>4.8899999999999997</v>
      </c>
      <c r="H29" s="13">
        <v>13.91</v>
      </c>
      <c r="I29" s="13">
        <v>19.7</v>
      </c>
      <c r="J29" s="13">
        <v>0.6</v>
      </c>
      <c r="K29" s="13">
        <v>0.05</v>
      </c>
      <c r="L29" s="13">
        <v>0.02</v>
      </c>
      <c r="M29" s="13">
        <v>0.5</v>
      </c>
      <c r="N29" s="13">
        <v>102.25</v>
      </c>
    </row>
    <row r="30" spans="1:14" s="2" customFormat="1" ht="15.75" x14ac:dyDescent="0.25">
      <c r="A30" s="2" t="s">
        <v>2</v>
      </c>
      <c r="E30" s="2">
        <v>25</v>
      </c>
      <c r="F30" s="13">
        <v>1.19</v>
      </c>
      <c r="G30" s="13">
        <v>1.02</v>
      </c>
      <c r="H30" s="13">
        <v>11.88</v>
      </c>
      <c r="I30" s="13">
        <v>31.25</v>
      </c>
      <c r="J30" s="13">
        <v>0.9</v>
      </c>
      <c r="K30" s="13">
        <v>0.1</v>
      </c>
      <c r="L30" s="13">
        <v>6.3E-2</v>
      </c>
      <c r="M30" s="13">
        <v>0.05</v>
      </c>
      <c r="N30" s="13">
        <v>64.150000000000006</v>
      </c>
    </row>
    <row r="31" spans="1:14" s="2" customFormat="1" ht="15.75" x14ac:dyDescent="0.25">
      <c r="A31" s="2" t="s">
        <v>0</v>
      </c>
      <c r="D31" s="2">
        <v>299</v>
      </c>
      <c r="E31" s="2">
        <v>200</v>
      </c>
      <c r="F31" s="13">
        <v>0.05</v>
      </c>
      <c r="G31" s="13">
        <v>0.02</v>
      </c>
      <c r="H31" s="13">
        <v>9.32</v>
      </c>
      <c r="I31" s="13">
        <v>10.6</v>
      </c>
      <c r="J31" s="13">
        <v>0.3</v>
      </c>
      <c r="K31" s="13"/>
      <c r="L31" s="13">
        <v>3.0000000000000001E-3</v>
      </c>
      <c r="M31" s="13">
        <v>0.03</v>
      </c>
      <c r="N31" s="13">
        <v>37.299999999999997</v>
      </c>
    </row>
    <row r="32" spans="1:14" s="2" customFormat="1" ht="15.75" x14ac:dyDescent="0.25">
      <c r="A32" s="15" t="s">
        <v>54</v>
      </c>
      <c r="E32" s="10">
        <v>475</v>
      </c>
      <c r="F32" s="11">
        <f t="shared" ref="F32:N32" si="4">SUM(F29:F31)</f>
        <v>3.69</v>
      </c>
      <c r="G32" s="11">
        <f t="shared" si="4"/>
        <v>5.93</v>
      </c>
      <c r="H32" s="11">
        <f t="shared" si="4"/>
        <v>35.11</v>
      </c>
      <c r="I32" s="11">
        <f t="shared" si="4"/>
        <v>61.550000000000004</v>
      </c>
      <c r="J32" s="11">
        <f t="shared" si="4"/>
        <v>1.8</v>
      </c>
      <c r="K32" s="11">
        <f t="shared" si="4"/>
        <v>0.15000000000000002</v>
      </c>
      <c r="L32" s="11">
        <f t="shared" si="4"/>
        <v>8.6000000000000007E-2</v>
      </c>
      <c r="M32" s="11">
        <f t="shared" si="4"/>
        <v>0.58000000000000007</v>
      </c>
      <c r="N32" s="11">
        <f t="shared" si="4"/>
        <v>203.7</v>
      </c>
    </row>
    <row r="33" spans="1:14" s="2" customFormat="1" ht="15.75" x14ac:dyDescent="0.25">
      <c r="A33" s="11" t="s">
        <v>54</v>
      </c>
      <c r="E33" s="11">
        <f t="shared" ref="E33:M33" si="5">E27+E32</f>
        <v>990.02499999999998</v>
      </c>
      <c r="F33" s="11">
        <f t="shared" si="5"/>
        <v>18.829999999999998</v>
      </c>
      <c r="G33" s="11">
        <f t="shared" si="5"/>
        <v>40.760000000000005</v>
      </c>
      <c r="H33" s="11">
        <f t="shared" si="5"/>
        <v>119.86999999999999</v>
      </c>
      <c r="I33" s="11">
        <f t="shared" si="5"/>
        <v>204.07999999999998</v>
      </c>
      <c r="J33" s="11">
        <f t="shared" si="5"/>
        <v>6.76</v>
      </c>
      <c r="K33" s="11">
        <f t="shared" si="5"/>
        <v>0.82000000000000006</v>
      </c>
      <c r="L33" s="11">
        <f t="shared" si="5"/>
        <v>0.42599999999999999</v>
      </c>
      <c r="M33" s="11">
        <f t="shared" si="5"/>
        <v>47.989999999999995</v>
      </c>
      <c r="N33" s="11">
        <f>N27+N32</f>
        <v>919.7</v>
      </c>
    </row>
    <row r="34" spans="1:14" s="2" customFormat="1" ht="15.75" x14ac:dyDescent="0.25">
      <c r="E34" s="1" t="s">
        <v>21</v>
      </c>
      <c r="F34" s="13"/>
      <c r="G34" s="13"/>
      <c r="H34" s="13"/>
      <c r="I34" s="13"/>
      <c r="J34" s="13"/>
      <c r="K34" s="13"/>
      <c r="L34" s="13"/>
      <c r="M34" s="13"/>
      <c r="N34" s="13"/>
    </row>
    <row r="35" spans="1:14" s="2" customFormat="1" ht="15.75" x14ac:dyDescent="0.25">
      <c r="A35" s="10" t="s">
        <v>49</v>
      </c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s="2" customFormat="1" ht="15.75" x14ac:dyDescent="0.25">
      <c r="A36" s="2" t="s">
        <v>78</v>
      </c>
      <c r="E36" s="2">
        <v>10</v>
      </c>
      <c r="F36" s="13">
        <v>0.16500000000000001</v>
      </c>
      <c r="G36" s="13">
        <v>0.03</v>
      </c>
      <c r="H36" s="13">
        <v>0.69</v>
      </c>
      <c r="I36" s="13">
        <v>72.900000000000006</v>
      </c>
      <c r="J36" s="13">
        <v>0.18</v>
      </c>
      <c r="K36" s="13">
        <v>1.2E-2</v>
      </c>
      <c r="L36" s="13">
        <v>8.9999999999999993E-3</v>
      </c>
      <c r="M36" s="13">
        <v>1</v>
      </c>
      <c r="N36" s="13">
        <v>4.0999999999999996</v>
      </c>
    </row>
    <row r="37" spans="1:14" x14ac:dyDescent="0.25">
      <c r="A37" t="s">
        <v>28</v>
      </c>
      <c r="D37">
        <v>180</v>
      </c>
      <c r="E37">
        <v>100</v>
      </c>
      <c r="F37">
        <v>18.059999999999999</v>
      </c>
      <c r="G37">
        <v>20.2</v>
      </c>
      <c r="H37">
        <v>5.6</v>
      </c>
      <c r="I37">
        <v>24.34</v>
      </c>
      <c r="J37">
        <v>0.96</v>
      </c>
      <c r="K37">
        <v>0.04</v>
      </c>
      <c r="L37">
        <v>0.09</v>
      </c>
      <c r="M37">
        <v>0.5</v>
      </c>
      <c r="N37">
        <v>276.27999999999997</v>
      </c>
    </row>
    <row r="38" spans="1:14" x14ac:dyDescent="0.25">
      <c r="A38" t="s">
        <v>29</v>
      </c>
    </row>
    <row r="39" spans="1:14" s="2" customFormat="1" ht="15.75" x14ac:dyDescent="0.25">
      <c r="A39" t="s">
        <v>30</v>
      </c>
      <c r="B39"/>
      <c r="C39"/>
      <c r="D39">
        <v>227</v>
      </c>
      <c r="E39">
        <v>180</v>
      </c>
      <c r="F39">
        <v>6.62</v>
      </c>
      <c r="G39">
        <v>6.63</v>
      </c>
      <c r="H39">
        <v>44.16</v>
      </c>
      <c r="I39">
        <v>6.1</v>
      </c>
      <c r="J39">
        <v>1.4</v>
      </c>
      <c r="K39">
        <v>0.08</v>
      </c>
      <c r="L39">
        <v>0.03</v>
      </c>
      <c r="M39">
        <v>0</v>
      </c>
      <c r="N39">
        <v>277.44</v>
      </c>
    </row>
    <row r="40" spans="1:14" s="2" customFormat="1" ht="15.75" x14ac:dyDescent="0.25">
      <c r="A40" s="2" t="s">
        <v>0</v>
      </c>
      <c r="D40" s="2">
        <v>299</v>
      </c>
      <c r="E40" s="2">
        <v>200</v>
      </c>
      <c r="F40" s="13">
        <v>0.05</v>
      </c>
      <c r="G40" s="13">
        <v>0.02</v>
      </c>
      <c r="H40" s="13">
        <v>9.32</v>
      </c>
      <c r="I40" s="13">
        <v>10.6</v>
      </c>
      <c r="J40" s="13">
        <v>0.3</v>
      </c>
      <c r="K40" s="13"/>
      <c r="L40" s="13">
        <v>3.0000000000000001E-3</v>
      </c>
      <c r="M40" s="13">
        <v>0.03</v>
      </c>
      <c r="N40" s="13">
        <v>37.299999999999997</v>
      </c>
    </row>
    <row r="41" spans="1:14" s="2" customFormat="1" ht="15.75" x14ac:dyDescent="0.25">
      <c r="A41" t="s">
        <v>1</v>
      </c>
      <c r="B41"/>
      <c r="C41"/>
      <c r="D41"/>
      <c r="E41">
        <v>2.5000000000000001E-2</v>
      </c>
      <c r="F41"/>
      <c r="G41"/>
      <c r="H41"/>
      <c r="I41"/>
      <c r="J41"/>
      <c r="K41"/>
      <c r="L41"/>
      <c r="M41">
        <v>25</v>
      </c>
      <c r="N41"/>
    </row>
    <row r="42" spans="1:14" s="2" customFormat="1" ht="15.75" x14ac:dyDescent="0.25">
      <c r="A42" s="2" t="s">
        <v>2</v>
      </c>
      <c r="E42" s="2">
        <v>25</v>
      </c>
      <c r="F42" s="13">
        <v>1.19</v>
      </c>
      <c r="G42" s="13">
        <v>1.02</v>
      </c>
      <c r="H42" s="13">
        <v>11.88</v>
      </c>
      <c r="I42" s="13">
        <v>31.25</v>
      </c>
      <c r="J42" s="13">
        <v>0.9</v>
      </c>
      <c r="K42" s="13">
        <v>0.1</v>
      </c>
      <c r="L42" s="13">
        <v>6.3E-2</v>
      </c>
      <c r="M42" s="13">
        <v>0.05</v>
      </c>
      <c r="N42" s="13">
        <v>64.150000000000006</v>
      </c>
    </row>
    <row r="43" spans="1:14" x14ac:dyDescent="0.25">
      <c r="A43" s="1" t="s">
        <v>54</v>
      </c>
      <c r="E43" s="15">
        <f t="shared" ref="E43:M43" si="6">E37+E38+E39+E40+E42</f>
        <v>505</v>
      </c>
      <c r="F43" s="15">
        <f t="shared" si="6"/>
        <v>25.92</v>
      </c>
      <c r="G43" s="15">
        <f t="shared" si="6"/>
        <v>27.869999999999997</v>
      </c>
      <c r="H43" s="15">
        <f t="shared" si="6"/>
        <v>70.959999999999994</v>
      </c>
      <c r="I43" s="15">
        <f t="shared" si="6"/>
        <v>72.289999999999992</v>
      </c>
      <c r="J43" s="15">
        <f t="shared" si="6"/>
        <v>3.5599999999999996</v>
      </c>
      <c r="K43" s="15">
        <f t="shared" si="6"/>
        <v>0.22</v>
      </c>
      <c r="L43" s="15">
        <f t="shared" si="6"/>
        <v>0.186</v>
      </c>
      <c r="M43" s="15">
        <f t="shared" si="6"/>
        <v>0.58000000000000007</v>
      </c>
      <c r="N43" s="15">
        <f>N36+N37+N38+N39+N40+N42</f>
        <v>659.26999999999987</v>
      </c>
    </row>
    <row r="44" spans="1:14" x14ac:dyDescent="0.25">
      <c r="A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x14ac:dyDescent="0.25">
      <c r="A45" s="2" t="s">
        <v>69</v>
      </c>
      <c r="B45" s="2"/>
      <c r="C45" s="2"/>
      <c r="D45" s="2">
        <v>62</v>
      </c>
      <c r="E45" s="2">
        <v>250</v>
      </c>
      <c r="F45" s="13">
        <v>1.8</v>
      </c>
      <c r="G45" s="13">
        <v>4.9000000000000004</v>
      </c>
      <c r="H45" s="13">
        <v>8.5</v>
      </c>
      <c r="I45" s="13">
        <v>43.38</v>
      </c>
      <c r="J45" s="13">
        <v>0.75</v>
      </c>
      <c r="K45" s="13">
        <v>0.06</v>
      </c>
      <c r="L45" s="13">
        <v>4.4999999999999998E-2</v>
      </c>
      <c r="M45" s="13">
        <v>18.5</v>
      </c>
      <c r="N45" s="13">
        <v>84.75</v>
      </c>
    </row>
    <row r="46" spans="1:14" ht="15.75" x14ac:dyDescent="0.25">
      <c r="A46" s="2" t="s">
        <v>2</v>
      </c>
      <c r="E46" s="2">
        <v>25</v>
      </c>
      <c r="F46" s="13">
        <v>1.19</v>
      </c>
      <c r="G46" s="13">
        <v>1.02</v>
      </c>
      <c r="H46" s="13">
        <v>11.88</v>
      </c>
      <c r="I46" s="13">
        <v>31.25</v>
      </c>
      <c r="J46" s="13">
        <v>0.9</v>
      </c>
      <c r="K46" s="13">
        <v>0.1</v>
      </c>
      <c r="L46" s="13">
        <v>0.06</v>
      </c>
      <c r="M46" s="13">
        <v>0.05</v>
      </c>
      <c r="N46" s="13">
        <v>64.150000000000006</v>
      </c>
    </row>
    <row r="47" spans="1:14" x14ac:dyDescent="0.25">
      <c r="A47" t="s">
        <v>0</v>
      </c>
      <c r="D47">
        <v>299</v>
      </c>
      <c r="E47">
        <v>200</v>
      </c>
      <c r="F47">
        <v>0.05</v>
      </c>
      <c r="G47">
        <v>0.02</v>
      </c>
      <c r="H47">
        <v>9.32</v>
      </c>
      <c r="I47">
        <v>8</v>
      </c>
      <c r="J47">
        <v>0.19</v>
      </c>
      <c r="K47">
        <v>0</v>
      </c>
      <c r="L47">
        <v>0.02</v>
      </c>
      <c r="M47">
        <v>0.02</v>
      </c>
      <c r="N47">
        <v>37.299999999999997</v>
      </c>
    </row>
    <row r="48" spans="1:14" ht="15.75" x14ac:dyDescent="0.25">
      <c r="A48" s="15" t="s">
        <v>54</v>
      </c>
      <c r="B48" s="2"/>
      <c r="C48" s="2"/>
      <c r="D48" s="2"/>
      <c r="E48" s="10">
        <v>475</v>
      </c>
      <c r="F48" s="11">
        <f t="shared" ref="F48:N48" si="7">SUM(F45:F47)</f>
        <v>3.04</v>
      </c>
      <c r="G48" s="11">
        <f t="shared" si="7"/>
        <v>5.9399999999999995</v>
      </c>
      <c r="H48" s="11">
        <f t="shared" si="7"/>
        <v>29.700000000000003</v>
      </c>
      <c r="I48" s="11">
        <f t="shared" si="7"/>
        <v>82.63</v>
      </c>
      <c r="J48" s="11">
        <f t="shared" si="7"/>
        <v>1.8399999999999999</v>
      </c>
      <c r="K48" s="11">
        <f t="shared" si="7"/>
        <v>0.16</v>
      </c>
      <c r="L48" s="11">
        <f t="shared" si="7"/>
        <v>0.125</v>
      </c>
      <c r="M48" s="11">
        <f t="shared" si="7"/>
        <v>18.57</v>
      </c>
      <c r="N48" s="11">
        <f t="shared" si="7"/>
        <v>186.2</v>
      </c>
    </row>
    <row r="49" spans="1:14" s="2" customFormat="1" ht="15.75" x14ac:dyDescent="0.25">
      <c r="A49" s="15" t="s">
        <v>54</v>
      </c>
      <c r="B49"/>
      <c r="C49"/>
      <c r="D49"/>
      <c r="E49" s="11">
        <f t="shared" ref="E49:M49" si="8">E43+E48</f>
        <v>980</v>
      </c>
      <c r="F49" s="11">
        <f t="shared" si="8"/>
        <v>28.96</v>
      </c>
      <c r="G49" s="11">
        <f t="shared" si="8"/>
        <v>33.809999999999995</v>
      </c>
      <c r="H49" s="11">
        <f t="shared" si="8"/>
        <v>100.66</v>
      </c>
      <c r="I49" s="11">
        <f t="shared" si="8"/>
        <v>154.91999999999999</v>
      </c>
      <c r="J49" s="11">
        <f t="shared" si="8"/>
        <v>5.3999999999999995</v>
      </c>
      <c r="K49" s="11">
        <f t="shared" si="8"/>
        <v>0.38</v>
      </c>
      <c r="L49" s="11">
        <f t="shared" si="8"/>
        <v>0.311</v>
      </c>
      <c r="M49" s="11">
        <f t="shared" si="8"/>
        <v>19.149999999999999</v>
      </c>
      <c r="N49" s="11">
        <f>N43+N48</f>
        <v>845.4699999999998</v>
      </c>
    </row>
    <row r="50" spans="1:14" s="2" customFormat="1" ht="15.75" x14ac:dyDescent="0.25">
      <c r="E50" s="10" t="s">
        <v>7</v>
      </c>
      <c r="F50" s="13"/>
      <c r="G50" s="13"/>
      <c r="H50" s="13"/>
      <c r="I50" s="13"/>
      <c r="J50" s="13"/>
      <c r="K50" s="13"/>
      <c r="L50" s="13"/>
      <c r="M50" s="13"/>
      <c r="N50" s="13"/>
    </row>
    <row r="51" spans="1:14" s="2" customFormat="1" ht="15.75" x14ac:dyDescent="0.25">
      <c r="A51" s="10" t="s">
        <v>49</v>
      </c>
      <c r="F51" s="13"/>
      <c r="G51" s="13"/>
      <c r="H51" s="13"/>
      <c r="I51" s="13"/>
      <c r="J51" s="13"/>
      <c r="K51" s="13"/>
      <c r="L51" s="13"/>
      <c r="M51" s="13"/>
      <c r="N51" s="13"/>
    </row>
    <row r="52" spans="1:14" s="2" customFormat="1" ht="15.75" x14ac:dyDescent="0.25">
      <c r="A52" s="2" t="s">
        <v>71</v>
      </c>
      <c r="E52"/>
      <c r="F52"/>
      <c r="G52"/>
      <c r="H52"/>
      <c r="I52"/>
      <c r="J52"/>
      <c r="K52"/>
      <c r="L52"/>
      <c r="M52"/>
      <c r="N52"/>
    </row>
    <row r="53" spans="1:14" s="2" customFormat="1" ht="15.75" x14ac:dyDescent="0.25">
      <c r="A53" s="2" t="s">
        <v>72</v>
      </c>
      <c r="D53" s="2">
        <v>141</v>
      </c>
      <c r="E53" s="2" t="s">
        <v>73</v>
      </c>
      <c r="F53" s="13">
        <v>30.75</v>
      </c>
      <c r="G53" s="13">
        <v>21.13</v>
      </c>
      <c r="H53" s="13">
        <v>30.02</v>
      </c>
      <c r="I53" s="13">
        <v>257.8</v>
      </c>
      <c r="J53" s="13">
        <v>1.2150000000000001</v>
      </c>
      <c r="K53" s="13">
        <v>0.09</v>
      </c>
      <c r="L53" s="13">
        <v>0.45</v>
      </c>
      <c r="M53" s="13">
        <v>0.43</v>
      </c>
      <c r="N53" s="13">
        <v>432.25</v>
      </c>
    </row>
    <row r="54" spans="1:14" s="2" customFormat="1" ht="15.75" x14ac:dyDescent="0.25">
      <c r="A54" s="2" t="s">
        <v>60</v>
      </c>
      <c r="E54" s="2">
        <v>30</v>
      </c>
      <c r="F54" s="14">
        <v>2.85</v>
      </c>
      <c r="G54" s="14">
        <v>2.85</v>
      </c>
      <c r="H54" s="14">
        <v>21.6</v>
      </c>
      <c r="I54" s="14">
        <v>8.1999999999999993</v>
      </c>
      <c r="J54" s="14">
        <v>0.37</v>
      </c>
      <c r="K54" s="14">
        <v>0.03</v>
      </c>
      <c r="L54" s="14">
        <v>0.03</v>
      </c>
      <c r="M54" s="14">
        <v>0.01</v>
      </c>
      <c r="N54" s="14">
        <v>135</v>
      </c>
    </row>
    <row r="55" spans="1:14" s="2" customFormat="1" ht="15.75" x14ac:dyDescent="0.25">
      <c r="A55" s="2" t="s">
        <v>0</v>
      </c>
      <c r="D55" s="2">
        <v>299</v>
      </c>
      <c r="E55" s="2">
        <v>200</v>
      </c>
      <c r="F55" s="13">
        <v>0.05</v>
      </c>
      <c r="G55" s="13">
        <v>0.02</v>
      </c>
      <c r="H55" s="13">
        <v>9.32</v>
      </c>
      <c r="I55" s="13">
        <v>8</v>
      </c>
      <c r="J55" s="13">
        <v>0.19</v>
      </c>
      <c r="K55" s="13">
        <v>0</v>
      </c>
      <c r="L55" s="13">
        <v>0.02</v>
      </c>
      <c r="M55" s="13">
        <v>0.02</v>
      </c>
      <c r="N55" s="13">
        <v>37.299999999999997</v>
      </c>
    </row>
    <row r="56" spans="1:14" s="2" customFormat="1" ht="15.75" x14ac:dyDescent="0.25">
      <c r="A56" s="2" t="s">
        <v>1</v>
      </c>
      <c r="E56" s="2">
        <v>2.5000000000000001E-2</v>
      </c>
      <c r="F56" s="13"/>
      <c r="G56" s="13"/>
      <c r="H56" s="13"/>
      <c r="I56" s="13"/>
      <c r="J56" s="13"/>
      <c r="K56" s="13"/>
      <c r="L56" s="13"/>
      <c r="M56" s="13">
        <v>25</v>
      </c>
      <c r="N56" s="13"/>
    </row>
    <row r="57" spans="1:14" s="2" customFormat="1" ht="15.75" x14ac:dyDescent="0.25">
      <c r="A57" s="10" t="s">
        <v>54</v>
      </c>
      <c r="E57" s="11">
        <v>400.03</v>
      </c>
      <c r="F57" s="11">
        <f t="shared" ref="F57:N57" si="9">F53+F54+F55+F56</f>
        <v>33.65</v>
      </c>
      <c r="G57" s="11">
        <f t="shared" si="9"/>
        <v>24</v>
      </c>
      <c r="H57" s="11">
        <f t="shared" si="9"/>
        <v>60.940000000000005</v>
      </c>
      <c r="I57" s="11">
        <f t="shared" si="9"/>
        <v>274</v>
      </c>
      <c r="J57" s="11">
        <f t="shared" si="9"/>
        <v>1.7749999999999999</v>
      </c>
      <c r="K57" s="11">
        <f t="shared" si="9"/>
        <v>0.12</v>
      </c>
      <c r="L57" s="11">
        <f t="shared" si="9"/>
        <v>0.5</v>
      </c>
      <c r="M57" s="11">
        <f t="shared" si="9"/>
        <v>25.46</v>
      </c>
      <c r="N57" s="11">
        <f t="shared" si="9"/>
        <v>604.54999999999995</v>
      </c>
    </row>
    <row r="58" spans="1:14" s="2" customFormat="1" ht="15.75" x14ac:dyDescent="0.25">
      <c r="A58" s="10" t="s">
        <v>50</v>
      </c>
      <c r="F58" s="11"/>
      <c r="G58" s="11"/>
      <c r="H58" s="11"/>
      <c r="I58" s="11"/>
      <c r="J58" s="11"/>
      <c r="K58" s="11"/>
      <c r="L58" s="11"/>
      <c r="M58" s="11"/>
      <c r="N58" s="11"/>
    </row>
    <row r="59" spans="1:14" s="2" customFormat="1" ht="15.75" x14ac:dyDescent="0.25">
      <c r="A59" s="12" t="s">
        <v>62</v>
      </c>
      <c r="D59" s="12">
        <v>51</v>
      </c>
      <c r="E59" s="12">
        <v>250</v>
      </c>
      <c r="F59" s="14">
        <v>2.25</v>
      </c>
      <c r="G59" s="14">
        <v>7.75</v>
      </c>
      <c r="H59" s="14">
        <v>15.4</v>
      </c>
      <c r="I59" s="14">
        <v>44.25</v>
      </c>
      <c r="J59" s="14">
        <v>2.15</v>
      </c>
      <c r="K59" s="14">
        <v>0.06</v>
      </c>
      <c r="L59" s="14">
        <v>0.11</v>
      </c>
      <c r="M59" s="14">
        <v>1</v>
      </c>
      <c r="N59" s="14">
        <v>140.6</v>
      </c>
    </row>
    <row r="60" spans="1:14" s="2" customFormat="1" ht="15.75" x14ac:dyDescent="0.25">
      <c r="A60" s="2" t="s">
        <v>2</v>
      </c>
      <c r="E60" s="2">
        <v>25</v>
      </c>
      <c r="F60" s="13">
        <v>1.19</v>
      </c>
      <c r="G60" s="13">
        <v>1.02</v>
      </c>
      <c r="H60" s="13">
        <v>11.88</v>
      </c>
      <c r="I60" s="13">
        <v>31.25</v>
      </c>
      <c r="J60" s="13">
        <v>0.9</v>
      </c>
      <c r="K60" s="13">
        <v>0.1</v>
      </c>
      <c r="L60" s="13">
        <v>6.3E-2</v>
      </c>
      <c r="M60" s="13">
        <v>0.05</v>
      </c>
      <c r="N60" s="13">
        <v>64.150000000000006</v>
      </c>
    </row>
    <row r="61" spans="1:14" s="2" customFormat="1" ht="15.75" x14ac:dyDescent="0.25">
      <c r="A61" s="2" t="s">
        <v>0</v>
      </c>
      <c r="D61" s="2">
        <v>299</v>
      </c>
      <c r="E61" s="2">
        <v>200</v>
      </c>
      <c r="F61" s="13">
        <v>0.05</v>
      </c>
      <c r="G61" s="13">
        <v>0.02</v>
      </c>
      <c r="H61" s="13">
        <v>9.32</v>
      </c>
      <c r="I61" s="13">
        <v>10.6</v>
      </c>
      <c r="J61" s="13">
        <v>0.3</v>
      </c>
      <c r="K61" s="13"/>
      <c r="L61" s="13">
        <v>3.0000000000000001E-3</v>
      </c>
      <c r="M61" s="13">
        <v>0.03</v>
      </c>
      <c r="N61" s="13">
        <v>37.299999999999997</v>
      </c>
    </row>
    <row r="62" spans="1:14" s="2" customFormat="1" ht="15.75" x14ac:dyDescent="0.25">
      <c r="A62" s="11" t="s">
        <v>54</v>
      </c>
      <c r="E62" s="10">
        <v>475</v>
      </c>
      <c r="F62" s="11">
        <f t="shared" ref="F62:N62" si="10">SUM(F59:F61)</f>
        <v>3.4899999999999998</v>
      </c>
      <c r="G62" s="11">
        <f t="shared" si="10"/>
        <v>8.7899999999999991</v>
      </c>
      <c r="H62" s="11">
        <f t="shared" si="10"/>
        <v>36.6</v>
      </c>
      <c r="I62" s="11">
        <f t="shared" si="10"/>
        <v>86.1</v>
      </c>
      <c r="J62" s="11">
        <f t="shared" si="10"/>
        <v>3.3499999999999996</v>
      </c>
      <c r="K62" s="11">
        <f t="shared" si="10"/>
        <v>0.16</v>
      </c>
      <c r="L62" s="11">
        <f t="shared" si="10"/>
        <v>0.17599999999999999</v>
      </c>
      <c r="M62" s="11">
        <f t="shared" si="10"/>
        <v>1.08</v>
      </c>
      <c r="N62" s="11">
        <f t="shared" si="10"/>
        <v>242.05</v>
      </c>
    </row>
    <row r="63" spans="1:14" s="2" customFormat="1" ht="15.75" x14ac:dyDescent="0.25">
      <c r="A63" s="11" t="s">
        <v>54</v>
      </c>
      <c r="E63" s="11">
        <f t="shared" ref="E63:M63" si="11">E57+E62</f>
        <v>875.03</v>
      </c>
      <c r="F63" s="11">
        <f t="shared" si="11"/>
        <v>37.14</v>
      </c>
      <c r="G63" s="11">
        <f t="shared" si="11"/>
        <v>32.79</v>
      </c>
      <c r="H63" s="11">
        <f t="shared" si="11"/>
        <v>97.54</v>
      </c>
      <c r="I63" s="11">
        <f t="shared" si="11"/>
        <v>360.1</v>
      </c>
      <c r="J63" s="11">
        <f t="shared" si="11"/>
        <v>5.125</v>
      </c>
      <c r="K63" s="11">
        <f t="shared" si="11"/>
        <v>0.28000000000000003</v>
      </c>
      <c r="L63" s="11">
        <f t="shared" si="11"/>
        <v>0.67599999999999993</v>
      </c>
      <c r="M63" s="11">
        <f t="shared" si="11"/>
        <v>26.54</v>
      </c>
      <c r="N63" s="11">
        <f>N57+N62</f>
        <v>846.59999999999991</v>
      </c>
    </row>
    <row r="64" spans="1:14" s="2" customFormat="1" ht="15.75" x14ac:dyDescent="0.25">
      <c r="F64" s="11"/>
      <c r="G64" s="11"/>
      <c r="H64" s="11"/>
      <c r="I64" s="11"/>
      <c r="J64" s="11"/>
      <c r="K64" s="11"/>
      <c r="L64" s="11"/>
      <c r="M64" s="11"/>
      <c r="N64" s="11"/>
    </row>
    <row r="65" spans="1:14" s="2" customFormat="1" ht="15.75" x14ac:dyDescent="0.25">
      <c r="E65" s="10" t="s">
        <v>12</v>
      </c>
      <c r="F65" s="11"/>
      <c r="G65" s="11"/>
      <c r="H65" s="11"/>
      <c r="I65" s="11"/>
      <c r="J65" s="11"/>
      <c r="K65" s="11"/>
      <c r="L65" s="11"/>
      <c r="M65" s="11"/>
      <c r="N65" s="11"/>
    </row>
    <row r="66" spans="1:14" s="2" customFormat="1" ht="15.75" x14ac:dyDescent="0.25">
      <c r="A66" t="s">
        <v>59</v>
      </c>
      <c r="B66"/>
      <c r="C66"/>
      <c r="D66">
        <v>165</v>
      </c>
      <c r="E66">
        <v>100</v>
      </c>
      <c r="F66">
        <v>9.33</v>
      </c>
      <c r="G66">
        <v>2.78</v>
      </c>
      <c r="H66">
        <v>4.7699999999999996</v>
      </c>
      <c r="I66">
        <v>39.4</v>
      </c>
      <c r="J66">
        <v>0.52</v>
      </c>
      <c r="K66">
        <v>7.0000000000000007E-2</v>
      </c>
      <c r="L66">
        <v>0.08</v>
      </c>
      <c r="M66">
        <v>0.56999999999999995</v>
      </c>
      <c r="N66">
        <v>118.75</v>
      </c>
    </row>
    <row r="67" spans="1:14" s="2" customFormat="1" ht="15.75" x14ac:dyDescent="0.25">
      <c r="A67" t="s">
        <v>6</v>
      </c>
      <c r="B67"/>
      <c r="C67"/>
      <c r="D67">
        <v>241</v>
      </c>
      <c r="E67">
        <v>180</v>
      </c>
      <c r="F67">
        <v>3.8</v>
      </c>
      <c r="G67">
        <v>7.3</v>
      </c>
      <c r="H67">
        <v>28</v>
      </c>
      <c r="I67">
        <v>44.28</v>
      </c>
      <c r="J67">
        <v>1.2</v>
      </c>
      <c r="K67">
        <v>0.17</v>
      </c>
      <c r="L67">
        <v>0.13</v>
      </c>
      <c r="M67">
        <v>21.8</v>
      </c>
      <c r="N67">
        <v>192.6</v>
      </c>
    </row>
    <row r="68" spans="1:14" s="2" customFormat="1" ht="15.75" x14ac:dyDescent="0.25">
      <c r="A68" s="2" t="s">
        <v>0</v>
      </c>
      <c r="D68" s="2">
        <v>299</v>
      </c>
      <c r="E68" s="2">
        <v>200</v>
      </c>
      <c r="F68" s="13">
        <v>0.05</v>
      </c>
      <c r="G68" s="13">
        <v>0.02</v>
      </c>
      <c r="H68" s="13">
        <v>9.32</v>
      </c>
      <c r="I68" s="13">
        <v>8</v>
      </c>
      <c r="J68" s="13">
        <v>0.19</v>
      </c>
      <c r="K68" s="13">
        <v>0</v>
      </c>
      <c r="L68" s="13">
        <v>0.02</v>
      </c>
      <c r="M68" s="13">
        <v>0.02</v>
      </c>
      <c r="N68" s="13">
        <v>37.299999999999997</v>
      </c>
    </row>
    <row r="69" spans="1:14" s="2" customFormat="1" ht="15.75" x14ac:dyDescent="0.25">
      <c r="A69" s="2" t="s">
        <v>1</v>
      </c>
      <c r="E69" s="2">
        <v>2.5000000000000001E-2</v>
      </c>
      <c r="F69" s="13"/>
      <c r="G69" s="13"/>
      <c r="H69" s="13"/>
      <c r="I69" s="13"/>
      <c r="J69" s="13"/>
      <c r="K69" s="13"/>
      <c r="L69" s="13"/>
      <c r="M69" s="13">
        <v>25</v>
      </c>
      <c r="N69" s="13"/>
    </row>
    <row r="70" spans="1:14" s="2" customFormat="1" ht="15.75" x14ac:dyDescent="0.25">
      <c r="A70" t="s">
        <v>2</v>
      </c>
      <c r="B70"/>
      <c r="C70"/>
      <c r="D70"/>
      <c r="E70">
        <v>25</v>
      </c>
      <c r="F70">
        <v>1.19</v>
      </c>
      <c r="G70">
        <v>1.02</v>
      </c>
      <c r="H70">
        <v>11.88</v>
      </c>
      <c r="I70">
        <v>31.25</v>
      </c>
      <c r="J70">
        <v>0.9</v>
      </c>
      <c r="K70">
        <v>0.1</v>
      </c>
      <c r="L70">
        <v>0.06</v>
      </c>
      <c r="M70">
        <v>0.05</v>
      </c>
      <c r="N70">
        <v>64.150000000000006</v>
      </c>
    </row>
    <row r="71" spans="1:14" s="2" customFormat="1" ht="15.75" x14ac:dyDescent="0.25">
      <c r="A71" s="2" t="s">
        <v>70</v>
      </c>
      <c r="E71" s="2">
        <v>10</v>
      </c>
      <c r="F71" s="13">
        <v>0.85</v>
      </c>
      <c r="G71" s="13">
        <v>0.33</v>
      </c>
      <c r="H71" s="13">
        <v>4.25</v>
      </c>
      <c r="I71" s="13">
        <v>0.7</v>
      </c>
      <c r="J71" s="13">
        <v>0.3</v>
      </c>
      <c r="K71" s="13">
        <v>0.04</v>
      </c>
      <c r="L71" s="13">
        <v>0.03</v>
      </c>
      <c r="M71" s="13">
        <v>0.04</v>
      </c>
      <c r="N71" s="13">
        <v>25.4</v>
      </c>
    </row>
    <row r="72" spans="1:14" s="2" customFormat="1" ht="15.75" x14ac:dyDescent="0.25">
      <c r="A72" s="1" t="s">
        <v>54</v>
      </c>
      <c r="B72"/>
      <c r="C72"/>
      <c r="D72"/>
      <c r="E72" s="15">
        <f t="shared" ref="E72:M72" si="12">E66+E67+E68+E69+E70+E71</f>
        <v>515.02499999999998</v>
      </c>
      <c r="F72" s="15">
        <f t="shared" si="12"/>
        <v>15.219999999999999</v>
      </c>
      <c r="G72" s="15">
        <f t="shared" si="12"/>
        <v>11.45</v>
      </c>
      <c r="H72" s="15">
        <f t="shared" si="12"/>
        <v>58.22</v>
      </c>
      <c r="I72" s="15">
        <f t="shared" si="12"/>
        <v>123.63000000000001</v>
      </c>
      <c r="J72" s="15">
        <f t="shared" si="12"/>
        <v>3.11</v>
      </c>
      <c r="K72" s="15">
        <f t="shared" si="12"/>
        <v>0.38</v>
      </c>
      <c r="L72" s="15">
        <f t="shared" si="12"/>
        <v>0.32000000000000006</v>
      </c>
      <c r="M72" s="15">
        <f t="shared" si="12"/>
        <v>47.48</v>
      </c>
      <c r="N72" s="15">
        <f>N66+N67+N68+N69+N70+N71</f>
        <v>438.20000000000005</v>
      </c>
    </row>
    <row r="73" spans="1:14" s="2" customFormat="1" ht="15.75" x14ac:dyDescent="0.25">
      <c r="A73" s="1"/>
      <c r="B73"/>
      <c r="C73"/>
      <c r="D73"/>
      <c r="E73"/>
      <c r="F73" s="1"/>
      <c r="G73" s="1"/>
      <c r="H73" s="1"/>
      <c r="I73" s="1"/>
      <c r="J73" s="1"/>
      <c r="K73" s="1"/>
      <c r="L73" s="1"/>
      <c r="M73" s="1"/>
      <c r="N73" s="1"/>
    </row>
    <row r="74" spans="1:14" s="2" customFormat="1" ht="15.75" x14ac:dyDescent="0.25">
      <c r="A74" s="10" t="s">
        <v>50</v>
      </c>
      <c r="F74" s="11"/>
      <c r="G74" s="11"/>
      <c r="H74" s="11"/>
      <c r="I74" s="11"/>
      <c r="J74" s="11"/>
      <c r="K74" s="11"/>
      <c r="L74" s="11"/>
      <c r="M74" s="11"/>
      <c r="N74" s="11"/>
    </row>
    <row r="75" spans="1:14" s="2" customFormat="1" ht="15.75" x14ac:dyDescent="0.25">
      <c r="A75" s="2" t="s">
        <v>82</v>
      </c>
      <c r="D75" s="16">
        <v>46</v>
      </c>
      <c r="E75" s="2" t="s">
        <v>83</v>
      </c>
      <c r="F75" s="13">
        <v>3.75</v>
      </c>
      <c r="G75" s="13">
        <v>3.29</v>
      </c>
      <c r="H75" s="13">
        <v>16.84</v>
      </c>
      <c r="I75" s="13">
        <v>22.8</v>
      </c>
      <c r="J75" s="13">
        <v>0</v>
      </c>
      <c r="K75" s="13">
        <v>0.06</v>
      </c>
      <c r="L75" s="13">
        <v>0.05</v>
      </c>
      <c r="M75" s="13">
        <v>0.04</v>
      </c>
      <c r="N75" s="13">
        <v>69.8</v>
      </c>
    </row>
    <row r="76" spans="1:14" s="2" customFormat="1" ht="15.75" x14ac:dyDescent="0.25">
      <c r="A76" s="2" t="s">
        <v>2</v>
      </c>
      <c r="E76" s="2">
        <v>25</v>
      </c>
      <c r="F76" s="13">
        <v>1.19</v>
      </c>
      <c r="G76" s="13">
        <v>1.02</v>
      </c>
      <c r="H76" s="13">
        <v>11.88</v>
      </c>
      <c r="I76" s="13">
        <v>31.25</v>
      </c>
      <c r="J76" s="13">
        <v>0.7</v>
      </c>
      <c r="K76" s="13">
        <v>0.08</v>
      </c>
      <c r="L76" s="13">
        <v>0.05</v>
      </c>
      <c r="M76" s="13">
        <v>5.85</v>
      </c>
      <c r="N76" s="13">
        <v>86.5</v>
      </c>
    </row>
    <row r="77" spans="1:14" s="2" customFormat="1" ht="15.75" x14ac:dyDescent="0.25">
      <c r="A77" s="2" t="s">
        <v>0</v>
      </c>
      <c r="D77" s="2">
        <v>299</v>
      </c>
      <c r="E77" s="2">
        <v>200</v>
      </c>
      <c r="F77" s="13">
        <v>0.05</v>
      </c>
      <c r="G77" s="13">
        <v>0.02</v>
      </c>
      <c r="H77" s="13">
        <v>9.32</v>
      </c>
      <c r="I77" s="13">
        <v>10.6</v>
      </c>
      <c r="J77" s="13">
        <v>0.3</v>
      </c>
      <c r="K77" s="13"/>
      <c r="L77" s="13">
        <v>3.0000000000000001E-3</v>
      </c>
      <c r="M77" s="13">
        <v>0.03</v>
      </c>
      <c r="N77" s="13">
        <v>37.299999999999997</v>
      </c>
    </row>
    <row r="78" spans="1:14" s="2" customFormat="1" ht="15.75" x14ac:dyDescent="0.25">
      <c r="A78" s="10" t="s">
        <v>54</v>
      </c>
      <c r="E78" s="10">
        <v>505</v>
      </c>
      <c r="F78" s="11">
        <f t="shared" ref="F78:M78" si="13">F75+F76+F77</f>
        <v>4.9899999999999993</v>
      </c>
      <c r="G78" s="11">
        <f t="shared" si="13"/>
        <v>4.33</v>
      </c>
      <c r="H78" s="11">
        <f t="shared" si="13"/>
        <v>38.04</v>
      </c>
      <c r="I78" s="11">
        <f t="shared" si="13"/>
        <v>64.649999999999991</v>
      </c>
      <c r="J78" s="11">
        <f t="shared" si="13"/>
        <v>1</v>
      </c>
      <c r="K78" s="11">
        <f t="shared" si="13"/>
        <v>0.14000000000000001</v>
      </c>
      <c r="L78" s="11">
        <f t="shared" si="13"/>
        <v>0.10300000000000001</v>
      </c>
      <c r="M78" s="11">
        <f t="shared" si="13"/>
        <v>5.92</v>
      </c>
      <c r="N78" s="11">
        <f>N75+N76+N77</f>
        <v>193.60000000000002</v>
      </c>
    </row>
    <row r="79" spans="1:14" s="2" customFormat="1" ht="15.75" x14ac:dyDescent="0.25">
      <c r="A79" s="10" t="s">
        <v>54</v>
      </c>
      <c r="E79" s="11">
        <f t="shared" ref="E79:N79" si="14">E72+E78</f>
        <v>1020.025</v>
      </c>
      <c r="F79" s="11">
        <f t="shared" si="14"/>
        <v>20.209999999999997</v>
      </c>
      <c r="G79" s="11">
        <f t="shared" si="14"/>
        <v>15.78</v>
      </c>
      <c r="H79" s="11">
        <f t="shared" si="14"/>
        <v>96.259999999999991</v>
      </c>
      <c r="I79" s="11">
        <f t="shared" si="14"/>
        <v>188.28</v>
      </c>
      <c r="J79" s="11">
        <f t="shared" si="14"/>
        <v>4.1099999999999994</v>
      </c>
      <c r="K79" s="11">
        <f t="shared" si="14"/>
        <v>0.52</v>
      </c>
      <c r="L79" s="11">
        <f t="shared" si="14"/>
        <v>0.42300000000000004</v>
      </c>
      <c r="M79" s="11">
        <f t="shared" si="14"/>
        <v>53.4</v>
      </c>
      <c r="N79" s="11">
        <f t="shared" si="14"/>
        <v>631.80000000000007</v>
      </c>
    </row>
    <row r="80" spans="1:14" s="2" customFormat="1" ht="15.75" x14ac:dyDescent="0.25">
      <c r="A80" s="10"/>
      <c r="E80" s="10" t="s">
        <v>63</v>
      </c>
      <c r="F80" s="11"/>
      <c r="G80" s="11"/>
      <c r="H80" s="11"/>
      <c r="I80" s="11"/>
      <c r="J80" s="11"/>
      <c r="K80" s="11"/>
      <c r="L80" s="11"/>
      <c r="M80" s="11"/>
      <c r="N80" s="11"/>
    </row>
    <row r="81" spans="1:14" s="2" customFormat="1" ht="15.75" x14ac:dyDescent="0.25">
      <c r="A81" s="1" t="s">
        <v>49</v>
      </c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2" customFormat="1" ht="15.75" x14ac:dyDescent="0.25">
      <c r="A82" t="s">
        <v>64</v>
      </c>
      <c r="B82"/>
      <c r="C82"/>
      <c r="D82">
        <v>124</v>
      </c>
      <c r="E82" t="s">
        <v>65</v>
      </c>
      <c r="F82">
        <v>6.12</v>
      </c>
      <c r="G82">
        <v>9.5399999999999991</v>
      </c>
      <c r="H82">
        <v>33.659999999999997</v>
      </c>
      <c r="I82">
        <v>20.05</v>
      </c>
      <c r="J82">
        <v>0.63</v>
      </c>
      <c r="K82">
        <v>0.04</v>
      </c>
      <c r="L82">
        <v>0.05</v>
      </c>
      <c r="M82">
        <v>0.55000000000000004</v>
      </c>
      <c r="N82">
        <v>262.8</v>
      </c>
    </row>
    <row r="83" spans="1:14" s="2" customFormat="1" ht="15.75" x14ac:dyDescent="0.25">
      <c r="A83" t="s">
        <v>66</v>
      </c>
      <c r="B83"/>
      <c r="C83"/>
      <c r="D83">
        <v>265</v>
      </c>
      <c r="E83" t="s">
        <v>74</v>
      </c>
      <c r="F83">
        <v>0.7</v>
      </c>
      <c r="G83">
        <v>2.52</v>
      </c>
      <c r="H83">
        <v>4.82</v>
      </c>
      <c r="I83">
        <v>9.52</v>
      </c>
      <c r="J83">
        <v>0.28000000000000003</v>
      </c>
      <c r="K83">
        <v>0.02</v>
      </c>
      <c r="L83">
        <v>0.02</v>
      </c>
      <c r="M83">
        <v>1.42</v>
      </c>
      <c r="N83">
        <v>44.7</v>
      </c>
    </row>
    <row r="84" spans="1:14" s="2" customFormat="1" ht="15.75" x14ac:dyDescent="0.25">
      <c r="A84" t="s">
        <v>0</v>
      </c>
      <c r="B84"/>
      <c r="C84"/>
      <c r="D84">
        <v>299</v>
      </c>
      <c r="E84">
        <v>200</v>
      </c>
      <c r="F84">
        <v>0.05</v>
      </c>
      <c r="G84">
        <v>0.02</v>
      </c>
      <c r="H84">
        <v>9.32</v>
      </c>
      <c r="I84">
        <v>8</v>
      </c>
      <c r="J84">
        <v>0.19</v>
      </c>
      <c r="K84">
        <v>0</v>
      </c>
      <c r="L84">
        <v>0.02</v>
      </c>
      <c r="M84">
        <v>0.02</v>
      </c>
      <c r="N84">
        <v>37.299999999999997</v>
      </c>
    </row>
    <row r="85" spans="1:14" s="2" customFormat="1" ht="15.75" x14ac:dyDescent="0.25">
      <c r="A85" t="s">
        <v>1</v>
      </c>
      <c r="B85"/>
      <c r="C85"/>
      <c r="D85"/>
      <c r="E85">
        <v>2.5000000000000001E-2</v>
      </c>
      <c r="F85"/>
      <c r="G85"/>
      <c r="H85"/>
      <c r="I85"/>
      <c r="J85"/>
      <c r="K85"/>
      <c r="L85"/>
      <c r="M85">
        <v>25</v>
      </c>
      <c r="N85"/>
    </row>
    <row r="86" spans="1:14" s="2" customFormat="1" ht="15.75" x14ac:dyDescent="0.25">
      <c r="A86" s="1" t="s">
        <v>54</v>
      </c>
      <c r="B86"/>
      <c r="C86"/>
      <c r="D86"/>
      <c r="E86" s="1">
        <v>420.03</v>
      </c>
      <c r="F86" s="1">
        <f t="shared" ref="F86:M86" si="15">F82+F83+F84+F85</f>
        <v>6.87</v>
      </c>
      <c r="G86" s="1">
        <f t="shared" si="15"/>
        <v>12.079999999999998</v>
      </c>
      <c r="H86" s="1">
        <f t="shared" si="15"/>
        <v>47.8</v>
      </c>
      <c r="I86" s="1">
        <f t="shared" si="15"/>
        <v>37.57</v>
      </c>
      <c r="J86" s="1">
        <f t="shared" si="15"/>
        <v>1.1000000000000001</v>
      </c>
      <c r="K86" s="1">
        <f t="shared" si="15"/>
        <v>0.06</v>
      </c>
      <c r="L86" s="1">
        <f t="shared" si="15"/>
        <v>9.0000000000000011E-2</v>
      </c>
      <c r="M86" s="1">
        <f t="shared" si="15"/>
        <v>26.99</v>
      </c>
      <c r="N86" s="1">
        <f>N82+N83+N84+N85</f>
        <v>344.8</v>
      </c>
    </row>
    <row r="87" spans="1:14" s="2" customFormat="1" ht="15.75" x14ac:dyDescent="0.25">
      <c r="A87" s="1"/>
      <c r="B87"/>
      <c r="C87"/>
      <c r="D87"/>
      <c r="E87"/>
      <c r="F87" s="1"/>
      <c r="G87" s="1"/>
      <c r="H87" s="1"/>
      <c r="I87" s="1"/>
      <c r="J87" s="1"/>
      <c r="K87" s="1"/>
      <c r="L87" s="1"/>
      <c r="M87" s="1"/>
      <c r="N87" s="1"/>
    </row>
    <row r="88" spans="1:14" s="2" customFormat="1" ht="15.75" x14ac:dyDescent="0.25">
      <c r="A88" s="10" t="s">
        <v>50</v>
      </c>
      <c r="F88" s="11"/>
      <c r="G88" s="11"/>
      <c r="H88" s="11"/>
      <c r="I88" s="11"/>
      <c r="J88" s="11"/>
      <c r="K88" s="11"/>
      <c r="L88" s="11"/>
      <c r="M88" s="11"/>
      <c r="N88" s="11"/>
    </row>
    <row r="89" spans="1:14" s="2" customFormat="1" ht="15.75" x14ac:dyDescent="0.25">
      <c r="A89" s="2" t="s">
        <v>47</v>
      </c>
      <c r="D89" s="2">
        <v>72</v>
      </c>
      <c r="E89" s="2">
        <v>250</v>
      </c>
      <c r="F89" s="13">
        <v>8.6</v>
      </c>
      <c r="G89" s="13">
        <v>8.4</v>
      </c>
      <c r="H89" s="13">
        <v>14.4</v>
      </c>
      <c r="I89" s="13">
        <v>45.3</v>
      </c>
      <c r="J89" s="13">
        <v>1.26</v>
      </c>
      <c r="K89" s="13">
        <v>0.1</v>
      </c>
      <c r="L89" s="13">
        <v>1.4</v>
      </c>
      <c r="M89" s="13">
        <v>9.11</v>
      </c>
      <c r="N89" s="13">
        <v>166.9</v>
      </c>
    </row>
    <row r="90" spans="1:14" s="2" customFormat="1" ht="15.75" x14ac:dyDescent="0.25">
      <c r="A90" s="2" t="s">
        <v>2</v>
      </c>
      <c r="E90" s="2">
        <v>25</v>
      </c>
      <c r="F90" s="13">
        <v>1.19</v>
      </c>
      <c r="G90" s="13">
        <v>1.02</v>
      </c>
      <c r="H90" s="13">
        <v>11.88</v>
      </c>
      <c r="I90" s="13">
        <v>31.25</v>
      </c>
      <c r="J90" s="13">
        <v>0.9</v>
      </c>
      <c r="K90" s="13">
        <v>0.1</v>
      </c>
      <c r="L90" s="13">
        <v>6.3E-2</v>
      </c>
      <c r="M90" s="13">
        <v>0.05</v>
      </c>
      <c r="N90" s="13">
        <v>64.150000000000006</v>
      </c>
    </row>
    <row r="91" spans="1:14" s="2" customFormat="1" ht="15.75" x14ac:dyDescent="0.25">
      <c r="A91" s="2" t="s">
        <v>0</v>
      </c>
      <c r="D91" s="2">
        <v>299</v>
      </c>
      <c r="E91" s="2">
        <v>200</v>
      </c>
      <c r="F91" s="13">
        <v>0.05</v>
      </c>
      <c r="G91" s="13">
        <v>0.02</v>
      </c>
      <c r="H91" s="13">
        <v>9.32</v>
      </c>
      <c r="I91" s="13">
        <v>10.6</v>
      </c>
      <c r="J91" s="13">
        <v>0.3</v>
      </c>
      <c r="K91" s="13"/>
      <c r="L91" s="13">
        <v>3.0000000000000001E-3</v>
      </c>
      <c r="M91" s="13">
        <v>0.03</v>
      </c>
      <c r="N91" s="13">
        <v>37.299999999999997</v>
      </c>
    </row>
    <row r="92" spans="1:14" s="2" customFormat="1" ht="15.75" x14ac:dyDescent="0.25">
      <c r="A92" s="10" t="s">
        <v>54</v>
      </c>
      <c r="E92" s="11">
        <f t="shared" ref="E92:N92" si="16">SUM(E89:E91)</f>
        <v>475</v>
      </c>
      <c r="F92" s="11">
        <f t="shared" si="16"/>
        <v>9.84</v>
      </c>
      <c r="G92" s="11">
        <f t="shared" si="16"/>
        <v>9.44</v>
      </c>
      <c r="H92" s="11">
        <f t="shared" si="16"/>
        <v>35.6</v>
      </c>
      <c r="I92" s="11">
        <f t="shared" si="16"/>
        <v>87.149999999999991</v>
      </c>
      <c r="J92" s="11">
        <f t="shared" si="16"/>
        <v>2.46</v>
      </c>
      <c r="K92" s="11">
        <f t="shared" si="16"/>
        <v>0.2</v>
      </c>
      <c r="L92" s="11">
        <f t="shared" si="16"/>
        <v>1.4659999999999997</v>
      </c>
      <c r="M92" s="11">
        <f t="shared" si="16"/>
        <v>9.19</v>
      </c>
      <c r="N92" s="11">
        <f t="shared" si="16"/>
        <v>268.35000000000002</v>
      </c>
    </row>
    <row r="93" spans="1:14" s="2" customFormat="1" ht="15.75" x14ac:dyDescent="0.25">
      <c r="A93" s="10" t="s">
        <v>54</v>
      </c>
      <c r="E93" s="11">
        <f t="shared" ref="E93:M93" si="17">E86+E92</f>
        <v>895.03</v>
      </c>
      <c r="F93" s="11">
        <f t="shared" si="17"/>
        <v>16.71</v>
      </c>
      <c r="G93" s="11">
        <f t="shared" si="17"/>
        <v>21.519999999999996</v>
      </c>
      <c r="H93" s="11">
        <f t="shared" si="17"/>
        <v>83.4</v>
      </c>
      <c r="I93" s="11">
        <f t="shared" si="17"/>
        <v>124.72</v>
      </c>
      <c r="J93" s="11">
        <f t="shared" si="17"/>
        <v>3.56</v>
      </c>
      <c r="K93" s="11">
        <f t="shared" si="17"/>
        <v>0.26</v>
      </c>
      <c r="L93" s="11">
        <f t="shared" si="17"/>
        <v>1.5559999999999998</v>
      </c>
      <c r="M93" s="11">
        <f t="shared" si="17"/>
        <v>36.18</v>
      </c>
      <c r="N93" s="11">
        <f>N86+N92</f>
        <v>613.15000000000009</v>
      </c>
    </row>
    <row r="94" spans="1:14" s="2" customFormat="1" ht="15.75" x14ac:dyDescent="0.25"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" customFormat="1" ht="15.75" x14ac:dyDescent="0.25">
      <c r="E95" s="10" t="s">
        <v>22</v>
      </c>
      <c r="F95" s="13"/>
      <c r="G95" s="13"/>
      <c r="H95" s="13"/>
      <c r="I95" s="13"/>
      <c r="J95" s="13"/>
      <c r="K95" s="13"/>
      <c r="L95" s="13"/>
      <c r="M95" s="13"/>
      <c r="N95" s="13"/>
    </row>
    <row r="96" spans="1:14" s="2" customFormat="1" ht="15.75" x14ac:dyDescent="0.25">
      <c r="F96" s="13"/>
      <c r="G96" s="13"/>
      <c r="H96" s="13"/>
      <c r="I96" s="13"/>
      <c r="J96" s="13"/>
      <c r="K96" s="13"/>
      <c r="L96" s="13"/>
      <c r="M96" s="13"/>
      <c r="N96" s="13"/>
    </row>
    <row r="97" spans="1:14" s="2" customFormat="1" ht="15.75" x14ac:dyDescent="0.25">
      <c r="A97" s="1" t="s">
        <v>49</v>
      </c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2" customFormat="1" ht="15.75" x14ac:dyDescent="0.25">
      <c r="A98" s="2" t="s">
        <v>78</v>
      </c>
      <c r="E98" s="2">
        <v>10</v>
      </c>
      <c r="F98" s="13">
        <v>0.16500000000000001</v>
      </c>
      <c r="G98" s="13">
        <v>0.03</v>
      </c>
      <c r="H98" s="13">
        <v>0.69</v>
      </c>
      <c r="I98" s="13">
        <v>72.900000000000006</v>
      </c>
      <c r="J98" s="13">
        <v>0.18</v>
      </c>
      <c r="K98" s="13">
        <v>1.2E-2</v>
      </c>
      <c r="L98" s="13">
        <v>8.9999999999999993E-3</v>
      </c>
      <c r="M98" s="13">
        <v>1</v>
      </c>
      <c r="N98" s="13">
        <v>4.0999999999999996</v>
      </c>
    </row>
    <row r="99" spans="1:14" s="2" customFormat="1" ht="15.75" x14ac:dyDescent="0.25">
      <c r="A99" t="s">
        <v>27</v>
      </c>
      <c r="B99"/>
      <c r="C99"/>
      <c r="D99">
        <v>181</v>
      </c>
      <c r="E99">
        <v>200</v>
      </c>
      <c r="F99">
        <v>28.8</v>
      </c>
      <c r="G99">
        <v>7.4</v>
      </c>
      <c r="H99">
        <v>25.6</v>
      </c>
      <c r="I99">
        <v>33.18</v>
      </c>
      <c r="J99">
        <v>4.2</v>
      </c>
      <c r="K99">
        <v>0.3</v>
      </c>
      <c r="L99">
        <v>0.4</v>
      </c>
      <c r="M99">
        <v>10</v>
      </c>
      <c r="N99">
        <v>283.7</v>
      </c>
    </row>
    <row r="100" spans="1:14" s="2" customFormat="1" ht="15.75" x14ac:dyDescent="0.25">
      <c r="A100" t="s">
        <v>2</v>
      </c>
      <c r="B100"/>
      <c r="C100"/>
      <c r="D100"/>
      <c r="E100">
        <v>25</v>
      </c>
      <c r="F100">
        <v>1.19</v>
      </c>
      <c r="G100">
        <v>1.02</v>
      </c>
      <c r="H100">
        <v>11.88</v>
      </c>
      <c r="I100">
        <v>31.25</v>
      </c>
      <c r="J100">
        <v>0.9</v>
      </c>
      <c r="K100">
        <v>0.1</v>
      </c>
      <c r="L100">
        <v>0.06</v>
      </c>
      <c r="M100">
        <v>0.05</v>
      </c>
      <c r="N100">
        <v>64.150000000000006</v>
      </c>
    </row>
    <row r="101" spans="1:14" s="2" customFormat="1" ht="15.75" x14ac:dyDescent="0.25">
      <c r="A101" s="2" t="s">
        <v>70</v>
      </c>
      <c r="E101" s="2">
        <v>10</v>
      </c>
      <c r="F101" s="13">
        <v>0.85</v>
      </c>
      <c r="G101" s="13">
        <v>0.33</v>
      </c>
      <c r="H101" s="13">
        <v>4.25</v>
      </c>
      <c r="I101" s="13">
        <v>0.7</v>
      </c>
      <c r="J101" s="13">
        <v>0.3</v>
      </c>
      <c r="K101" s="13">
        <v>0.04</v>
      </c>
      <c r="L101" s="13">
        <v>0.03</v>
      </c>
      <c r="M101" s="13">
        <v>0.04</v>
      </c>
      <c r="N101" s="13">
        <v>25.4</v>
      </c>
    </row>
    <row r="102" spans="1:14" s="2" customFormat="1" ht="15.75" x14ac:dyDescent="0.25">
      <c r="A102" t="s">
        <v>3</v>
      </c>
      <c r="B102"/>
      <c r="C102"/>
      <c r="D102">
        <v>283</v>
      </c>
      <c r="E102">
        <v>200</v>
      </c>
      <c r="F102">
        <v>0.44</v>
      </c>
      <c r="G102">
        <v>0.02</v>
      </c>
      <c r="H102">
        <v>27.8</v>
      </c>
      <c r="I102">
        <v>31.8</v>
      </c>
      <c r="J102">
        <v>1.25</v>
      </c>
      <c r="K102">
        <v>0</v>
      </c>
      <c r="L102">
        <v>0.01</v>
      </c>
      <c r="M102">
        <v>0.4</v>
      </c>
      <c r="N102">
        <v>113</v>
      </c>
    </row>
    <row r="103" spans="1:14" s="2" customFormat="1" ht="15.75" x14ac:dyDescent="0.25">
      <c r="A103" t="s">
        <v>1</v>
      </c>
      <c r="B103"/>
      <c r="C103"/>
      <c r="D103"/>
      <c r="E103">
        <v>2.5000000000000001E-2</v>
      </c>
      <c r="F103"/>
      <c r="G103"/>
      <c r="H103"/>
      <c r="I103"/>
      <c r="J103"/>
      <c r="K103"/>
      <c r="L103"/>
      <c r="M103">
        <v>25</v>
      </c>
      <c r="N103"/>
    </row>
    <row r="104" spans="1:14" s="2" customFormat="1" ht="15.75" x14ac:dyDescent="0.25">
      <c r="A104" s="1" t="s">
        <v>54</v>
      </c>
      <c r="B104"/>
      <c r="C104"/>
      <c r="D104"/>
      <c r="E104" s="15">
        <f t="shared" ref="E104:M104" si="18">E98+E99+E100+E101+E102</f>
        <v>445</v>
      </c>
      <c r="F104" s="15">
        <f t="shared" si="18"/>
        <v>31.445000000000004</v>
      </c>
      <c r="G104" s="15">
        <f t="shared" si="18"/>
        <v>8.8000000000000007</v>
      </c>
      <c r="H104" s="15">
        <f t="shared" si="18"/>
        <v>70.22</v>
      </c>
      <c r="I104" s="15">
        <f t="shared" si="18"/>
        <v>169.83</v>
      </c>
      <c r="J104" s="15">
        <f t="shared" si="18"/>
        <v>6.83</v>
      </c>
      <c r="K104" s="15">
        <f t="shared" si="18"/>
        <v>0.45200000000000001</v>
      </c>
      <c r="L104" s="15">
        <f t="shared" si="18"/>
        <v>0.50900000000000001</v>
      </c>
      <c r="M104" s="15">
        <f t="shared" si="18"/>
        <v>11.49</v>
      </c>
      <c r="N104" s="15">
        <f>N98+N99+N100+N101+N102</f>
        <v>490.35</v>
      </c>
    </row>
    <row r="105" spans="1:14" s="2" customFormat="1" ht="15.75" x14ac:dyDescent="0.25">
      <c r="A105" s="10" t="s">
        <v>50</v>
      </c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s="2" customFormat="1" ht="15.75" x14ac:dyDescent="0.25">
      <c r="A106" s="2" t="s">
        <v>57</v>
      </c>
      <c r="D106" s="2">
        <v>37</v>
      </c>
      <c r="E106" s="2">
        <v>250</v>
      </c>
      <c r="F106" s="13">
        <v>1.8</v>
      </c>
      <c r="G106" s="13">
        <v>4.9000000000000004</v>
      </c>
      <c r="H106" s="13">
        <v>12.75</v>
      </c>
      <c r="I106" s="13">
        <v>44.375</v>
      </c>
      <c r="J106" s="13">
        <v>1.19</v>
      </c>
      <c r="K106" s="13">
        <v>0.05</v>
      </c>
      <c r="L106" s="13">
        <v>0.04</v>
      </c>
      <c r="M106" s="13">
        <v>10.29</v>
      </c>
      <c r="N106" s="13">
        <v>102.5</v>
      </c>
    </row>
    <row r="107" spans="1:14" s="2" customFormat="1" ht="15.75" x14ac:dyDescent="0.25">
      <c r="A107" s="2" t="s">
        <v>2</v>
      </c>
      <c r="B107" s="10"/>
      <c r="C107" s="10"/>
      <c r="D107" s="10"/>
      <c r="E107" s="2">
        <v>25</v>
      </c>
      <c r="F107" s="13">
        <v>1.19</v>
      </c>
      <c r="G107" s="13">
        <v>1.02</v>
      </c>
      <c r="H107" s="13">
        <v>11.88</v>
      </c>
      <c r="I107" s="13">
        <v>31.25</v>
      </c>
      <c r="J107" s="13">
        <v>0.9</v>
      </c>
      <c r="K107" s="13">
        <v>0.1</v>
      </c>
      <c r="L107" s="13">
        <v>0.06</v>
      </c>
      <c r="M107" s="13">
        <v>0.05</v>
      </c>
      <c r="N107" s="13">
        <v>64.150000000000006</v>
      </c>
    </row>
    <row r="108" spans="1:14" s="2" customFormat="1" ht="15.75" x14ac:dyDescent="0.25">
      <c r="A108" s="2" t="s">
        <v>0</v>
      </c>
      <c r="D108" s="2">
        <v>299</v>
      </c>
      <c r="E108" s="2">
        <v>200</v>
      </c>
      <c r="F108" s="13">
        <v>0.05</v>
      </c>
      <c r="G108" s="13">
        <v>0.02</v>
      </c>
      <c r="H108" s="13">
        <v>9.32</v>
      </c>
      <c r="I108" s="13">
        <v>10.6</v>
      </c>
      <c r="J108" s="13">
        <v>0.3</v>
      </c>
      <c r="K108" s="13"/>
      <c r="L108" s="13">
        <v>3.0000000000000001E-3</v>
      </c>
      <c r="M108" s="13">
        <v>0.03</v>
      </c>
      <c r="N108" s="13">
        <v>37.299999999999997</v>
      </c>
    </row>
    <row r="109" spans="1:14" s="2" customFormat="1" ht="15.75" x14ac:dyDescent="0.25">
      <c r="A109" s="11" t="s">
        <v>54</v>
      </c>
      <c r="E109" s="10">
        <f>E106+E107+E108</f>
        <v>475</v>
      </c>
      <c r="F109" s="11">
        <f t="shared" ref="F109:N109" si="19">SUM(F106:F108)</f>
        <v>3.04</v>
      </c>
      <c r="G109" s="11">
        <f t="shared" si="19"/>
        <v>5.9399999999999995</v>
      </c>
      <c r="H109" s="11">
        <f t="shared" si="19"/>
        <v>33.950000000000003</v>
      </c>
      <c r="I109" s="11">
        <f t="shared" si="19"/>
        <v>86.224999999999994</v>
      </c>
      <c r="J109" s="11">
        <f t="shared" si="19"/>
        <v>2.3899999999999997</v>
      </c>
      <c r="K109" s="11">
        <f t="shared" si="19"/>
        <v>0.15000000000000002</v>
      </c>
      <c r="L109" s="11">
        <f t="shared" si="19"/>
        <v>0.10300000000000001</v>
      </c>
      <c r="M109" s="11">
        <f t="shared" si="19"/>
        <v>10.37</v>
      </c>
      <c r="N109" s="11">
        <f t="shared" si="19"/>
        <v>203.95</v>
      </c>
    </row>
    <row r="110" spans="1:14" s="2" customFormat="1" ht="15.75" x14ac:dyDescent="0.25">
      <c r="A110" s="11" t="s">
        <v>54</v>
      </c>
      <c r="E110" s="11">
        <f t="shared" ref="E110:M110" si="20">E104+E109</f>
        <v>920</v>
      </c>
      <c r="F110" s="11">
        <f t="shared" si="20"/>
        <v>34.485000000000007</v>
      </c>
      <c r="G110" s="11">
        <f t="shared" si="20"/>
        <v>14.74</v>
      </c>
      <c r="H110" s="11">
        <f t="shared" si="20"/>
        <v>104.17</v>
      </c>
      <c r="I110" s="11">
        <f t="shared" si="20"/>
        <v>256.05500000000001</v>
      </c>
      <c r="J110" s="11">
        <f t="shared" si="20"/>
        <v>9.2199999999999989</v>
      </c>
      <c r="K110" s="11">
        <f t="shared" si="20"/>
        <v>0.60200000000000009</v>
      </c>
      <c r="L110" s="11">
        <f t="shared" si="20"/>
        <v>0.61199999999999999</v>
      </c>
      <c r="M110" s="11">
        <f t="shared" si="20"/>
        <v>21.86</v>
      </c>
      <c r="N110" s="11">
        <f>N104+N109</f>
        <v>694.3</v>
      </c>
    </row>
    <row r="111" spans="1:14" s="2" customFormat="1" ht="15.75" x14ac:dyDescent="0.25">
      <c r="A111" s="11"/>
      <c r="E111" s="10" t="s">
        <v>23</v>
      </c>
      <c r="F111" s="13"/>
      <c r="G111" s="13"/>
      <c r="H111" s="13"/>
      <c r="I111" s="13"/>
      <c r="J111" s="13"/>
      <c r="K111" s="13"/>
      <c r="L111" s="13"/>
      <c r="M111" s="11"/>
      <c r="N111" s="11"/>
    </row>
    <row r="112" spans="1:14" s="2" customFormat="1" ht="15.75" x14ac:dyDescent="0.25">
      <c r="A112" s="1" t="s">
        <v>49</v>
      </c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2" customFormat="1" ht="15.75" x14ac:dyDescent="0.25">
      <c r="A113" s="2" t="s">
        <v>77</v>
      </c>
      <c r="D113" s="2">
        <v>233</v>
      </c>
      <c r="E113" s="2">
        <v>30</v>
      </c>
      <c r="F113" s="13">
        <v>0.7</v>
      </c>
      <c r="G113" s="13">
        <v>1.37</v>
      </c>
      <c r="H113" s="13">
        <v>3.7</v>
      </c>
      <c r="I113" s="13">
        <v>11.47</v>
      </c>
      <c r="J113" s="13">
        <v>0.53</v>
      </c>
      <c r="K113" s="13">
        <v>0.01</v>
      </c>
      <c r="L113" s="13">
        <v>0.01</v>
      </c>
      <c r="M113" s="13">
        <v>2.02</v>
      </c>
      <c r="N113" s="13">
        <v>35.85</v>
      </c>
    </row>
    <row r="114" spans="1:14" s="2" customFormat="1" ht="15.75" x14ac:dyDescent="0.25">
      <c r="A114" t="s">
        <v>67</v>
      </c>
      <c r="B114"/>
      <c r="C114"/>
      <c r="D114">
        <v>193</v>
      </c>
      <c r="E114">
        <v>200</v>
      </c>
      <c r="F114">
        <v>24.33</v>
      </c>
      <c r="G114">
        <v>20.69</v>
      </c>
      <c r="H114">
        <v>33.71</v>
      </c>
      <c r="I114">
        <v>20.7</v>
      </c>
      <c r="J114">
        <v>1.87</v>
      </c>
      <c r="K114">
        <v>0.08</v>
      </c>
      <c r="L114">
        <v>0.08</v>
      </c>
      <c r="M114">
        <v>1.01</v>
      </c>
      <c r="N114">
        <v>418.37</v>
      </c>
    </row>
    <row r="115" spans="1:14" s="12" customFormat="1" ht="15.75" x14ac:dyDescent="0.25">
      <c r="A115" t="s">
        <v>2</v>
      </c>
      <c r="B115"/>
      <c r="C115"/>
      <c r="D115"/>
      <c r="E115">
        <v>25</v>
      </c>
      <c r="F115">
        <v>1.19</v>
      </c>
      <c r="G115">
        <v>1.02</v>
      </c>
      <c r="H115">
        <v>11.88</v>
      </c>
      <c r="I115">
        <v>31.25</v>
      </c>
      <c r="J115">
        <v>0.9</v>
      </c>
      <c r="K115">
        <v>0.1</v>
      </c>
      <c r="L115">
        <v>0.06</v>
      </c>
      <c r="M115">
        <v>0.05</v>
      </c>
      <c r="N115">
        <v>64.150000000000006</v>
      </c>
    </row>
    <row r="116" spans="1:14" s="12" customFormat="1" ht="15.75" x14ac:dyDescent="0.25">
      <c r="A116" s="2" t="s">
        <v>70</v>
      </c>
      <c r="B116" s="2"/>
      <c r="C116" s="2"/>
      <c r="D116" s="2"/>
      <c r="E116" s="2">
        <v>10</v>
      </c>
      <c r="F116" s="13">
        <v>0.85</v>
      </c>
      <c r="G116" s="13">
        <v>0.33</v>
      </c>
      <c r="H116" s="13">
        <v>4.25</v>
      </c>
      <c r="I116" s="13">
        <v>0.7</v>
      </c>
      <c r="J116" s="13">
        <v>0.3</v>
      </c>
      <c r="K116" s="13">
        <v>0.04</v>
      </c>
      <c r="L116" s="13">
        <v>0.03</v>
      </c>
      <c r="M116" s="13">
        <v>0.04</v>
      </c>
      <c r="N116" s="13">
        <v>25.4</v>
      </c>
    </row>
    <row r="117" spans="1:14" s="2" customFormat="1" ht="16.5" customHeight="1" x14ac:dyDescent="0.25">
      <c r="A117" s="2" t="s">
        <v>4</v>
      </c>
      <c r="B117" s="10"/>
      <c r="C117" s="10"/>
      <c r="D117" s="2">
        <v>294</v>
      </c>
      <c r="E117" s="2" t="s">
        <v>31</v>
      </c>
      <c r="F117" s="13">
        <v>0.13</v>
      </c>
      <c r="G117" s="13">
        <v>0.02</v>
      </c>
      <c r="H117" s="13">
        <v>10.7</v>
      </c>
      <c r="I117" s="13">
        <v>13.4</v>
      </c>
      <c r="J117" s="13">
        <v>0.34</v>
      </c>
      <c r="K117" s="13"/>
      <c r="L117" s="13"/>
      <c r="M117" s="13">
        <v>3</v>
      </c>
      <c r="N117" s="13">
        <v>43.1</v>
      </c>
    </row>
    <row r="118" spans="1:14" s="2" customFormat="1" ht="16.5" customHeight="1" x14ac:dyDescent="0.25">
      <c r="A118" s="1" t="s">
        <v>54</v>
      </c>
      <c r="B118"/>
      <c r="C118"/>
      <c r="D118"/>
      <c r="E118" s="10">
        <v>482</v>
      </c>
      <c r="F118" s="15">
        <f t="shared" ref="F118:M118" si="21">F113+F114+F115+F116+F117</f>
        <v>27.2</v>
      </c>
      <c r="G118" s="15">
        <f t="shared" si="21"/>
        <v>23.43</v>
      </c>
      <c r="H118" s="15">
        <f t="shared" si="21"/>
        <v>64.240000000000009</v>
      </c>
      <c r="I118" s="15">
        <f t="shared" si="21"/>
        <v>77.52000000000001</v>
      </c>
      <c r="J118" s="15">
        <f t="shared" si="21"/>
        <v>3.94</v>
      </c>
      <c r="K118" s="15">
        <f t="shared" si="21"/>
        <v>0.23</v>
      </c>
      <c r="L118" s="15">
        <f t="shared" si="21"/>
        <v>0.18</v>
      </c>
      <c r="M118" s="15">
        <f t="shared" si="21"/>
        <v>6.12</v>
      </c>
      <c r="N118" s="15">
        <f>N113+N114+N115+N116+N117</f>
        <v>586.87</v>
      </c>
    </row>
    <row r="119" spans="1:14" s="2" customFormat="1" ht="16.5" customHeight="1" x14ac:dyDescent="0.25">
      <c r="A119" s="10" t="s">
        <v>50</v>
      </c>
      <c r="B119" s="10"/>
      <c r="C119" s="10"/>
      <c r="D119" s="10"/>
      <c r="E119" s="10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s="2" customFormat="1" ht="16.5" customHeight="1" x14ac:dyDescent="0.25">
      <c r="A120" s="2" t="s">
        <v>48</v>
      </c>
      <c r="D120" s="2">
        <v>45</v>
      </c>
      <c r="E120" s="2">
        <v>250</v>
      </c>
      <c r="F120" s="13">
        <v>5.5</v>
      </c>
      <c r="G120" s="13">
        <v>5.3</v>
      </c>
      <c r="H120" s="13">
        <v>16.3</v>
      </c>
      <c r="I120" s="13">
        <v>38</v>
      </c>
      <c r="J120" s="13">
        <v>2.0299999999999998</v>
      </c>
      <c r="K120" s="13">
        <v>0.23</v>
      </c>
      <c r="L120" s="13">
        <v>0.08</v>
      </c>
      <c r="M120" s="13">
        <v>5.8</v>
      </c>
      <c r="N120" s="13">
        <v>134.75</v>
      </c>
    </row>
    <row r="121" spans="1:14" s="2" customFormat="1" ht="16.5" customHeight="1" x14ac:dyDescent="0.25">
      <c r="A121" s="2" t="s">
        <v>2</v>
      </c>
      <c r="E121" s="2">
        <v>25</v>
      </c>
      <c r="F121" s="13">
        <v>1.19</v>
      </c>
      <c r="G121" s="13">
        <v>1.02</v>
      </c>
      <c r="H121" s="13">
        <v>11.88</v>
      </c>
      <c r="I121" s="13">
        <v>31.25</v>
      </c>
      <c r="J121" s="13">
        <v>0.9</v>
      </c>
      <c r="K121" s="13">
        <v>0.1</v>
      </c>
      <c r="L121" s="13">
        <v>6.3E-2</v>
      </c>
      <c r="M121" s="13">
        <v>0.05</v>
      </c>
      <c r="N121" s="13">
        <v>64.150000000000006</v>
      </c>
    </row>
    <row r="122" spans="1:14" s="2" customFormat="1" ht="16.5" customHeight="1" x14ac:dyDescent="0.25">
      <c r="A122" s="2" t="s">
        <v>0</v>
      </c>
      <c r="D122" s="2">
        <v>299</v>
      </c>
      <c r="E122" s="2">
        <v>200</v>
      </c>
      <c r="F122" s="13">
        <v>0.05</v>
      </c>
      <c r="G122" s="13">
        <v>0.02</v>
      </c>
      <c r="H122" s="13">
        <v>9.32</v>
      </c>
      <c r="I122" s="13">
        <v>10.6</v>
      </c>
      <c r="J122" s="13">
        <v>0.3</v>
      </c>
      <c r="K122" s="13"/>
      <c r="L122" s="13">
        <v>3.0000000000000001E-3</v>
      </c>
      <c r="M122" s="13">
        <v>0.03</v>
      </c>
      <c r="N122" s="13">
        <v>37.299999999999997</v>
      </c>
    </row>
    <row r="123" spans="1:14" s="2" customFormat="1" ht="16.5" customHeight="1" x14ac:dyDescent="0.25">
      <c r="A123" s="10" t="s">
        <v>54</v>
      </c>
      <c r="E123" s="10">
        <v>400</v>
      </c>
      <c r="F123" s="11">
        <f t="shared" ref="F123:N123" si="22">SUM(F120:F122)</f>
        <v>6.7399999999999993</v>
      </c>
      <c r="G123" s="11">
        <f t="shared" si="22"/>
        <v>6.34</v>
      </c>
      <c r="H123" s="11">
        <f t="shared" si="22"/>
        <v>37.5</v>
      </c>
      <c r="I123" s="11">
        <f t="shared" si="22"/>
        <v>79.849999999999994</v>
      </c>
      <c r="J123" s="11">
        <f t="shared" si="22"/>
        <v>3.2299999999999995</v>
      </c>
      <c r="K123" s="11">
        <f t="shared" si="22"/>
        <v>0.33</v>
      </c>
      <c r="L123" s="11">
        <f t="shared" si="22"/>
        <v>0.14600000000000002</v>
      </c>
      <c r="M123" s="11">
        <f t="shared" si="22"/>
        <v>5.88</v>
      </c>
      <c r="N123" s="11">
        <f t="shared" si="22"/>
        <v>236.2</v>
      </c>
    </row>
    <row r="124" spans="1:14" s="2" customFormat="1" ht="16.5" customHeight="1" x14ac:dyDescent="0.25">
      <c r="A124" s="10" t="s">
        <v>54</v>
      </c>
      <c r="E124" s="11">
        <f t="shared" ref="E124:M124" si="23">E118+E123</f>
        <v>882</v>
      </c>
      <c r="F124" s="11">
        <f t="shared" si="23"/>
        <v>33.94</v>
      </c>
      <c r="G124" s="11">
        <f t="shared" si="23"/>
        <v>29.77</v>
      </c>
      <c r="H124" s="11">
        <f t="shared" si="23"/>
        <v>101.74000000000001</v>
      </c>
      <c r="I124" s="11">
        <f t="shared" si="23"/>
        <v>157.37</v>
      </c>
      <c r="J124" s="11">
        <f t="shared" si="23"/>
        <v>7.17</v>
      </c>
      <c r="K124" s="11">
        <f t="shared" si="23"/>
        <v>0.56000000000000005</v>
      </c>
      <c r="L124" s="11">
        <f t="shared" si="23"/>
        <v>0.32600000000000001</v>
      </c>
      <c r="M124" s="11">
        <f t="shared" si="23"/>
        <v>12</v>
      </c>
      <c r="N124" s="11">
        <f>N118+N123</f>
        <v>823.06999999999994</v>
      </c>
    </row>
    <row r="125" spans="1:14" s="2" customFormat="1" ht="16.5" customHeight="1" x14ac:dyDescent="0.25"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 s="2" customFormat="1" ht="15.75" x14ac:dyDescent="0.25">
      <c r="A126" s="11"/>
      <c r="B126" s="10"/>
      <c r="C126" s="10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s="10" customFormat="1" ht="15.75" x14ac:dyDescent="0.25">
      <c r="B127" s="2"/>
      <c r="C127" s="2"/>
      <c r="D127" s="2"/>
      <c r="E127" s="10" t="s">
        <v>33</v>
      </c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 s="2" customFormat="1" ht="15.75" x14ac:dyDescent="0.25">
      <c r="A128" s="1" t="s">
        <v>49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25">
      <c r="A129" t="s">
        <v>5</v>
      </c>
      <c r="D129">
        <v>205</v>
      </c>
      <c r="E129">
        <v>100</v>
      </c>
      <c r="F129">
        <v>12.2</v>
      </c>
      <c r="G129">
        <v>26.2</v>
      </c>
      <c r="H129">
        <v>0.44</v>
      </c>
      <c r="I129">
        <v>18.399999999999999</v>
      </c>
      <c r="J129">
        <v>1.8</v>
      </c>
      <c r="K129">
        <v>0.2</v>
      </c>
      <c r="L129">
        <v>0.16</v>
      </c>
      <c r="N129">
        <v>286</v>
      </c>
    </row>
    <row r="130" spans="1:14" x14ac:dyDescent="0.25">
      <c r="A130" t="s">
        <v>24</v>
      </c>
    </row>
    <row r="131" spans="1:14" x14ac:dyDescent="0.25">
      <c r="A131" t="s">
        <v>25</v>
      </c>
      <c r="D131">
        <v>241.23500000000001</v>
      </c>
      <c r="E131" t="s">
        <v>68</v>
      </c>
      <c r="F131">
        <v>3.07</v>
      </c>
      <c r="G131">
        <v>4.8</v>
      </c>
      <c r="H131">
        <v>18.3</v>
      </c>
      <c r="I131">
        <v>52.6</v>
      </c>
      <c r="J131">
        <v>1.04</v>
      </c>
      <c r="K131">
        <v>0.11</v>
      </c>
      <c r="L131">
        <v>0.09</v>
      </c>
      <c r="M131">
        <v>20.29</v>
      </c>
      <c r="N131">
        <v>129</v>
      </c>
    </row>
    <row r="132" spans="1:14" x14ac:dyDescent="0.25">
      <c r="A132" t="s">
        <v>2</v>
      </c>
      <c r="E132">
        <v>25</v>
      </c>
      <c r="F132">
        <v>1.19</v>
      </c>
      <c r="G132">
        <v>1.02</v>
      </c>
      <c r="H132">
        <v>11.88</v>
      </c>
      <c r="I132">
        <v>31.25</v>
      </c>
      <c r="J132">
        <v>0.9</v>
      </c>
      <c r="K132">
        <v>0.1</v>
      </c>
      <c r="L132">
        <v>0.06</v>
      </c>
      <c r="M132">
        <v>0.05</v>
      </c>
      <c r="N132">
        <v>64.150000000000006</v>
      </c>
    </row>
    <row r="133" spans="1:14" ht="15.75" x14ac:dyDescent="0.25">
      <c r="A133" s="2" t="s">
        <v>70</v>
      </c>
      <c r="B133" s="2"/>
      <c r="C133" s="2"/>
      <c r="D133" s="2"/>
      <c r="E133" s="2">
        <v>10</v>
      </c>
      <c r="F133" s="13">
        <v>0.85</v>
      </c>
      <c r="G133" s="13">
        <v>0.33</v>
      </c>
      <c r="H133" s="13">
        <v>4.25</v>
      </c>
      <c r="I133" s="13">
        <v>0.7</v>
      </c>
      <c r="J133" s="13">
        <v>0.3</v>
      </c>
      <c r="K133" s="13">
        <v>0.04</v>
      </c>
      <c r="L133" s="13">
        <v>0.03</v>
      </c>
      <c r="M133" s="13">
        <v>0.04</v>
      </c>
      <c r="N133" s="13">
        <v>25.4</v>
      </c>
    </row>
    <row r="134" spans="1:14" x14ac:dyDescent="0.25">
      <c r="A134" t="s">
        <v>3</v>
      </c>
      <c r="D134">
        <v>283</v>
      </c>
      <c r="E134">
        <v>200</v>
      </c>
      <c r="F134">
        <v>0.44</v>
      </c>
      <c r="G134">
        <v>0.02</v>
      </c>
      <c r="H134">
        <v>27.8</v>
      </c>
      <c r="I134">
        <v>31.8</v>
      </c>
      <c r="J134">
        <v>1.25</v>
      </c>
      <c r="K134">
        <v>0</v>
      </c>
      <c r="L134">
        <v>0.01</v>
      </c>
      <c r="M134">
        <v>0.4</v>
      </c>
      <c r="N134">
        <v>113</v>
      </c>
    </row>
    <row r="135" spans="1:14" x14ac:dyDescent="0.25">
      <c r="A135" t="s">
        <v>1</v>
      </c>
      <c r="E135">
        <v>2.5000000000000001E-2</v>
      </c>
      <c r="M135">
        <v>25</v>
      </c>
    </row>
    <row r="136" spans="1:14" s="2" customFormat="1" ht="15.75" x14ac:dyDescent="0.25">
      <c r="A136" s="1" t="s">
        <v>54</v>
      </c>
      <c r="B136"/>
      <c r="C136"/>
      <c r="D136"/>
      <c r="E136" s="1">
        <v>515.03</v>
      </c>
      <c r="F136" s="15">
        <f t="shared" ref="F136:M136" si="24">F129+F130+F131+F132+F133+F134+F135</f>
        <v>17.750000000000004</v>
      </c>
      <c r="G136" s="15">
        <f t="shared" si="24"/>
        <v>32.370000000000005</v>
      </c>
      <c r="H136" s="15">
        <f t="shared" si="24"/>
        <v>62.67</v>
      </c>
      <c r="I136" s="15">
        <f t="shared" si="24"/>
        <v>134.75</v>
      </c>
      <c r="J136" s="15">
        <f t="shared" si="24"/>
        <v>5.29</v>
      </c>
      <c r="K136" s="15">
        <f t="shared" si="24"/>
        <v>0.45</v>
      </c>
      <c r="L136" s="15">
        <f t="shared" si="24"/>
        <v>0.35</v>
      </c>
      <c r="M136" s="15">
        <f t="shared" si="24"/>
        <v>45.78</v>
      </c>
      <c r="N136" s="15">
        <f>N129+N130+N131+N132+N133+N134+N135</f>
        <v>617.54999999999995</v>
      </c>
    </row>
    <row r="137" spans="1:14" s="2" customFormat="1" ht="15.75" x14ac:dyDescent="0.25">
      <c r="A137" s="10" t="s">
        <v>50</v>
      </c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 s="2" customFormat="1" ht="15.75" x14ac:dyDescent="0.25">
      <c r="A138" s="2" t="s">
        <v>46</v>
      </c>
      <c r="D138" s="2">
        <v>43</v>
      </c>
      <c r="E138" s="2">
        <v>250</v>
      </c>
      <c r="F138" s="13">
        <v>1.93</v>
      </c>
      <c r="G138" s="13">
        <v>6.33</v>
      </c>
      <c r="H138" s="13">
        <v>10.050000000000001</v>
      </c>
      <c r="I138" s="13">
        <v>23.38</v>
      </c>
      <c r="J138" s="13">
        <v>0.85</v>
      </c>
      <c r="K138" s="13">
        <v>0.09</v>
      </c>
      <c r="L138" s="13">
        <v>0.05</v>
      </c>
      <c r="M138" s="13">
        <v>7.5</v>
      </c>
      <c r="N138" s="13">
        <v>104.2</v>
      </c>
    </row>
    <row r="139" spans="1:14" s="2" customFormat="1" ht="15.75" x14ac:dyDescent="0.25">
      <c r="A139" s="2" t="s">
        <v>2</v>
      </c>
      <c r="E139" s="2">
        <v>25</v>
      </c>
      <c r="F139" s="13">
        <v>1.19</v>
      </c>
      <c r="G139" s="13">
        <v>1.02</v>
      </c>
      <c r="H139" s="13">
        <v>11.88</v>
      </c>
      <c r="I139" s="13">
        <v>31.25</v>
      </c>
      <c r="J139" s="13">
        <v>0.9</v>
      </c>
      <c r="K139" s="13">
        <v>0.1</v>
      </c>
      <c r="L139" s="13">
        <v>6.3E-2</v>
      </c>
      <c r="M139" s="13">
        <v>0.05</v>
      </c>
      <c r="N139" s="13">
        <v>64.150000000000006</v>
      </c>
    </row>
    <row r="140" spans="1:14" ht="15.75" x14ac:dyDescent="0.25">
      <c r="A140" s="2" t="s">
        <v>0</v>
      </c>
      <c r="B140" s="2"/>
      <c r="C140" s="2"/>
      <c r="D140" s="2">
        <v>299</v>
      </c>
      <c r="E140" s="2">
        <v>200</v>
      </c>
      <c r="F140" s="13">
        <v>0.05</v>
      </c>
      <c r="G140" s="13">
        <v>0.02</v>
      </c>
      <c r="H140" s="13">
        <v>9.32</v>
      </c>
      <c r="I140" s="13">
        <v>10.6</v>
      </c>
      <c r="J140" s="13">
        <v>0.3</v>
      </c>
      <c r="K140" s="13"/>
      <c r="L140" s="13">
        <v>3.0000000000000001E-3</v>
      </c>
      <c r="M140" s="13">
        <v>0.03</v>
      </c>
      <c r="N140" s="13">
        <v>37.299999999999997</v>
      </c>
    </row>
    <row r="141" spans="1:14" ht="15.75" x14ac:dyDescent="0.25">
      <c r="A141" s="11" t="s">
        <v>54</v>
      </c>
      <c r="B141" s="2"/>
      <c r="C141" s="2"/>
      <c r="D141" s="2"/>
      <c r="E141" s="10">
        <v>475</v>
      </c>
      <c r="F141" s="11">
        <f t="shared" ref="F141:M141" si="25">SUM(F138:F140)</f>
        <v>3.17</v>
      </c>
      <c r="G141" s="11">
        <f t="shared" si="25"/>
        <v>7.3699999999999992</v>
      </c>
      <c r="H141" s="11">
        <f t="shared" si="25"/>
        <v>31.25</v>
      </c>
      <c r="I141" s="11">
        <f t="shared" si="25"/>
        <v>65.22999999999999</v>
      </c>
      <c r="J141" s="11">
        <f t="shared" si="25"/>
        <v>2.0499999999999998</v>
      </c>
      <c r="K141" s="11">
        <f t="shared" si="25"/>
        <v>0.19</v>
      </c>
      <c r="L141" s="11">
        <f t="shared" si="25"/>
        <v>0.11600000000000001</v>
      </c>
      <c r="M141" s="11">
        <f t="shared" si="25"/>
        <v>7.58</v>
      </c>
      <c r="N141" s="11">
        <f>SUM(N138:N140)</f>
        <v>205.65000000000003</v>
      </c>
    </row>
    <row r="142" spans="1:14" ht="15.75" x14ac:dyDescent="0.25">
      <c r="A142" s="11" t="s">
        <v>54</v>
      </c>
      <c r="B142" s="2"/>
      <c r="C142" s="2"/>
      <c r="D142" s="2"/>
      <c r="E142" s="11">
        <f t="shared" ref="E142:M142" si="26">E136+E141</f>
        <v>990.03</v>
      </c>
      <c r="F142" s="11">
        <f t="shared" si="26"/>
        <v>20.92</v>
      </c>
      <c r="G142" s="11">
        <f t="shared" si="26"/>
        <v>39.74</v>
      </c>
      <c r="H142" s="11">
        <f t="shared" si="26"/>
        <v>93.92</v>
      </c>
      <c r="I142" s="11">
        <f t="shared" si="26"/>
        <v>199.98</v>
      </c>
      <c r="J142" s="11">
        <f t="shared" si="26"/>
        <v>7.34</v>
      </c>
      <c r="K142" s="11">
        <f t="shared" si="26"/>
        <v>0.64</v>
      </c>
      <c r="L142" s="11">
        <f t="shared" si="26"/>
        <v>0.46599999999999997</v>
      </c>
      <c r="M142" s="11">
        <f t="shared" si="26"/>
        <v>53.36</v>
      </c>
      <c r="N142" s="11">
        <f>N136+N141</f>
        <v>823.2</v>
      </c>
    </row>
    <row r="143" spans="1:14" ht="15.75" x14ac:dyDescent="0.25">
      <c r="A143" s="2"/>
      <c r="B143" s="2"/>
      <c r="C143" s="2"/>
      <c r="D143" s="2"/>
      <c r="E143" s="10" t="s">
        <v>51</v>
      </c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ht="15.75" x14ac:dyDescent="0.25">
      <c r="A144" s="2"/>
      <c r="B144" s="2"/>
      <c r="C144" s="2"/>
      <c r="D144" s="2"/>
      <c r="E144" s="2"/>
    </row>
    <row r="145" spans="1:14" x14ac:dyDescent="0.25">
      <c r="A145" s="1" t="s">
        <v>49</v>
      </c>
    </row>
    <row r="146" spans="1:14" ht="15.75" x14ac:dyDescent="0.25">
      <c r="A146" s="2" t="s">
        <v>79</v>
      </c>
      <c r="B146" s="20"/>
      <c r="C146" s="13"/>
      <c r="D146" s="21">
        <v>180</v>
      </c>
      <c r="E146" s="20">
        <v>100</v>
      </c>
      <c r="F146" s="13">
        <v>18.100000000000001</v>
      </c>
      <c r="G146" s="13">
        <v>20.2</v>
      </c>
      <c r="H146" s="13">
        <v>5.6</v>
      </c>
      <c r="I146" s="13">
        <v>24.25</v>
      </c>
      <c r="J146" s="13">
        <v>0.96</v>
      </c>
      <c r="K146" s="13">
        <v>0.03</v>
      </c>
      <c r="L146">
        <v>7.0000000000000007E-2</v>
      </c>
      <c r="M146">
        <v>0.5</v>
      </c>
      <c r="N146">
        <v>157.5</v>
      </c>
    </row>
    <row r="147" spans="1:14" ht="15.75" x14ac:dyDescent="0.25">
      <c r="A147" s="2" t="s">
        <v>80</v>
      </c>
      <c r="B147" s="20"/>
      <c r="C147" s="13"/>
      <c r="D147" s="21">
        <v>219</v>
      </c>
      <c r="E147" s="20">
        <v>180</v>
      </c>
      <c r="F147" s="13">
        <v>10.32</v>
      </c>
      <c r="G147" s="13">
        <v>7.3</v>
      </c>
      <c r="H147" s="13">
        <v>46.37</v>
      </c>
      <c r="I147" s="13">
        <v>17.78</v>
      </c>
      <c r="J147" s="13">
        <v>5.47</v>
      </c>
      <c r="K147" s="13">
        <v>0.73</v>
      </c>
      <c r="L147" s="13">
        <v>0.14000000000000001</v>
      </c>
      <c r="M147" s="13">
        <v>6</v>
      </c>
      <c r="N147" s="13">
        <v>292.5</v>
      </c>
    </row>
    <row r="148" spans="1:14" ht="15.75" x14ac:dyDescent="0.25">
      <c r="A148" s="2" t="s">
        <v>2</v>
      </c>
      <c r="B148" s="2"/>
      <c r="C148" s="2"/>
      <c r="D148" s="2"/>
      <c r="E148" s="2">
        <v>25</v>
      </c>
      <c r="F148" s="13">
        <v>1.19</v>
      </c>
      <c r="G148" s="13">
        <v>1.02</v>
      </c>
      <c r="H148" s="13">
        <v>11.88</v>
      </c>
      <c r="I148" s="13">
        <v>31.25</v>
      </c>
      <c r="J148" s="13">
        <v>0.9</v>
      </c>
      <c r="K148" s="13">
        <v>0.1</v>
      </c>
      <c r="L148" s="13">
        <v>6.3E-2</v>
      </c>
      <c r="M148" s="13">
        <v>0.05</v>
      </c>
      <c r="N148" s="13">
        <v>64.150000000000006</v>
      </c>
    </row>
    <row r="149" spans="1:14" s="2" customFormat="1" ht="15.75" x14ac:dyDescent="0.25">
      <c r="A149" s="2" t="s">
        <v>0</v>
      </c>
      <c r="D149" s="2">
        <v>299</v>
      </c>
      <c r="E149" s="2">
        <v>200</v>
      </c>
      <c r="F149" s="13">
        <v>0.05</v>
      </c>
      <c r="G149" s="13">
        <v>0.02</v>
      </c>
      <c r="H149" s="13">
        <v>9.32</v>
      </c>
      <c r="I149" s="13">
        <v>10.6</v>
      </c>
      <c r="J149" s="13">
        <v>0.3</v>
      </c>
      <c r="K149" s="13"/>
      <c r="L149" s="13">
        <v>3.0000000000000001E-3</v>
      </c>
      <c r="M149" s="13">
        <v>0.03</v>
      </c>
      <c r="N149" s="13">
        <v>37.299999999999997</v>
      </c>
    </row>
    <row r="150" spans="1:14" s="2" customFormat="1" ht="15.75" x14ac:dyDescent="0.25">
      <c r="A150" s="2" t="s">
        <v>1</v>
      </c>
      <c r="E150" s="2">
        <v>2.5000000000000001E-2</v>
      </c>
      <c r="F150" s="13"/>
      <c r="G150" s="13"/>
      <c r="H150" s="13"/>
      <c r="I150" s="13"/>
      <c r="J150" s="13"/>
      <c r="K150" s="13"/>
      <c r="L150" s="13"/>
      <c r="M150" s="13">
        <v>25</v>
      </c>
      <c r="N150" s="13"/>
    </row>
    <row r="151" spans="1:14" s="2" customFormat="1" ht="15.75" x14ac:dyDescent="0.25">
      <c r="A151" s="10" t="s">
        <v>54</v>
      </c>
      <c r="E151" s="11">
        <f t="shared" ref="E151:M151" si="27">E146+E147+E148+E149+E150</f>
        <v>505.02499999999998</v>
      </c>
      <c r="F151" s="11">
        <f t="shared" si="27"/>
        <v>29.660000000000004</v>
      </c>
      <c r="G151" s="11">
        <f t="shared" si="27"/>
        <v>28.54</v>
      </c>
      <c r="H151" s="11">
        <f t="shared" si="27"/>
        <v>73.17</v>
      </c>
      <c r="I151" s="11">
        <f t="shared" si="27"/>
        <v>83.88</v>
      </c>
      <c r="J151" s="11">
        <f t="shared" si="27"/>
        <v>7.63</v>
      </c>
      <c r="K151" s="11">
        <f t="shared" si="27"/>
        <v>0.86</v>
      </c>
      <c r="L151" s="11">
        <f t="shared" si="27"/>
        <v>0.27600000000000002</v>
      </c>
      <c r="M151" s="11">
        <f t="shared" si="27"/>
        <v>31.58</v>
      </c>
      <c r="N151" s="11">
        <f>N146+N147+N148+N149+N150</f>
        <v>551.44999999999993</v>
      </c>
    </row>
    <row r="152" spans="1:14" s="2" customFormat="1" ht="15.75" x14ac:dyDescent="0.25">
      <c r="A152" s="10" t="s">
        <v>50</v>
      </c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 s="2" customFormat="1" ht="15.75" x14ac:dyDescent="0.25">
      <c r="A153" t="s">
        <v>64</v>
      </c>
      <c r="B153"/>
      <c r="C153"/>
      <c r="D153">
        <v>124</v>
      </c>
      <c r="E153" t="s">
        <v>65</v>
      </c>
      <c r="F153">
        <v>6.12</v>
      </c>
      <c r="G153">
        <v>9.5399999999999991</v>
      </c>
      <c r="H153">
        <v>33.659999999999997</v>
      </c>
      <c r="I153">
        <v>20.05</v>
      </c>
      <c r="J153">
        <v>0.63</v>
      </c>
      <c r="K153">
        <v>0.04</v>
      </c>
      <c r="L153">
        <v>0.05</v>
      </c>
      <c r="M153">
        <v>0.55000000000000004</v>
      </c>
      <c r="N153">
        <v>262.8</v>
      </c>
    </row>
    <row r="154" spans="1:14" s="2" customFormat="1" ht="15.75" x14ac:dyDescent="0.25">
      <c r="A154" s="2" t="s">
        <v>0</v>
      </c>
      <c r="D154" s="2">
        <v>299</v>
      </c>
      <c r="E154" s="2">
        <v>200</v>
      </c>
      <c r="F154" s="13">
        <v>0.05</v>
      </c>
      <c r="G154" s="13">
        <v>0.02</v>
      </c>
      <c r="H154" s="13">
        <v>9.32</v>
      </c>
      <c r="I154" s="13">
        <v>10.6</v>
      </c>
      <c r="J154" s="13">
        <v>0.3</v>
      </c>
      <c r="K154" s="13"/>
      <c r="L154" s="13">
        <v>0</v>
      </c>
      <c r="M154" s="13">
        <v>0.03</v>
      </c>
      <c r="N154" s="13">
        <v>37.299999999999997</v>
      </c>
    </row>
    <row r="155" spans="1:14" s="2" customFormat="1" ht="15.75" x14ac:dyDescent="0.25">
      <c r="A155" s="10" t="s">
        <v>54</v>
      </c>
      <c r="E155" s="10">
        <v>380</v>
      </c>
      <c r="F155" s="11">
        <f t="shared" ref="F155:N155" si="28">SUM(F153:F154)</f>
        <v>6.17</v>
      </c>
      <c r="G155" s="11">
        <f t="shared" si="28"/>
        <v>9.5599999999999987</v>
      </c>
      <c r="H155" s="11">
        <f t="shared" si="28"/>
        <v>42.98</v>
      </c>
      <c r="I155" s="11">
        <f t="shared" si="28"/>
        <v>30.65</v>
      </c>
      <c r="J155" s="11">
        <f t="shared" si="28"/>
        <v>0.92999999999999994</v>
      </c>
      <c r="K155" s="11">
        <f t="shared" si="28"/>
        <v>0.04</v>
      </c>
      <c r="L155" s="11">
        <f t="shared" si="28"/>
        <v>0.05</v>
      </c>
      <c r="M155" s="11">
        <f t="shared" si="28"/>
        <v>0.58000000000000007</v>
      </c>
      <c r="N155" s="11">
        <f t="shared" si="28"/>
        <v>300.10000000000002</v>
      </c>
    </row>
    <row r="156" spans="1:14" s="2" customFormat="1" ht="15.75" x14ac:dyDescent="0.25">
      <c r="A156" s="10" t="s">
        <v>54</v>
      </c>
      <c r="E156" s="11">
        <f t="shared" ref="E156:M156" si="29">E151+E155</f>
        <v>885.02499999999998</v>
      </c>
      <c r="F156" s="11">
        <f t="shared" si="29"/>
        <v>35.830000000000005</v>
      </c>
      <c r="G156" s="11">
        <f t="shared" si="29"/>
        <v>38.099999999999994</v>
      </c>
      <c r="H156" s="11">
        <f t="shared" si="29"/>
        <v>116.15</v>
      </c>
      <c r="I156" s="11">
        <f t="shared" si="29"/>
        <v>114.53</v>
      </c>
      <c r="J156" s="11">
        <f t="shared" si="29"/>
        <v>8.56</v>
      </c>
      <c r="K156" s="11">
        <f t="shared" si="29"/>
        <v>0.9</v>
      </c>
      <c r="L156" s="11">
        <f t="shared" si="29"/>
        <v>0.32600000000000001</v>
      </c>
      <c r="M156" s="11">
        <f t="shared" si="29"/>
        <v>32.159999999999997</v>
      </c>
      <c r="N156" s="11">
        <f>N151+N155</f>
        <v>851.55</v>
      </c>
    </row>
    <row r="157" spans="1:14" s="2" customFormat="1" ht="15.75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25">
      <c r="A158" t="s">
        <v>16</v>
      </c>
      <c r="M158" s="8"/>
    </row>
    <row r="159" spans="1:14" x14ac:dyDescent="0.25">
      <c r="A159" t="s">
        <v>17</v>
      </c>
      <c r="M159" s="8"/>
    </row>
    <row r="160" spans="1:14" x14ac:dyDescent="0.25">
      <c r="A160" t="s">
        <v>55</v>
      </c>
      <c r="M160" s="8"/>
    </row>
    <row r="161" spans="1:14" x14ac:dyDescent="0.25">
      <c r="A161" t="s">
        <v>18</v>
      </c>
      <c r="M161" s="8"/>
    </row>
    <row r="162" spans="1:14" x14ac:dyDescent="0.25">
      <c r="A162" t="s">
        <v>19</v>
      </c>
      <c r="G162" t="s">
        <v>32</v>
      </c>
      <c r="M162" s="9"/>
    </row>
    <row r="165" spans="1:14" ht="15.75" x14ac:dyDescent="0.25">
      <c r="A165" s="2"/>
      <c r="B165" s="2"/>
      <c r="C165" s="2"/>
      <c r="D165" s="2"/>
      <c r="E165" s="2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ht="15.75" x14ac:dyDescent="0.25">
      <c r="A166" s="2"/>
      <c r="B166" s="2"/>
      <c r="C166" s="2"/>
      <c r="D166" s="2"/>
      <c r="E166" s="2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ht="15.75" x14ac:dyDescent="0.25">
      <c r="A167" s="2"/>
      <c r="B167" s="2"/>
      <c r="C167" s="2"/>
      <c r="D167" s="12"/>
      <c r="E167" s="2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ht="15.75" x14ac:dyDescent="0.25">
      <c r="A168" s="2"/>
      <c r="D168" s="2"/>
      <c r="E168" s="2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ht="15.75" x14ac:dyDescent="0.25">
      <c r="F169" s="11"/>
      <c r="G169" s="11"/>
      <c r="H169" s="11"/>
      <c r="I169" s="11"/>
      <c r="J169" s="11"/>
      <c r="K169" s="11"/>
      <c r="L169" s="11"/>
      <c r="M169" s="11"/>
      <c r="N169" s="11"/>
    </row>
    <row r="173" spans="1:14" x14ac:dyDescent="0.25">
      <c r="A173" s="1"/>
    </row>
    <row r="175" spans="1:14" x14ac:dyDescent="0.25">
      <c r="F175" s="1"/>
      <c r="G175" s="1"/>
      <c r="H175" s="1"/>
      <c r="I175" s="1"/>
      <c r="J175" s="1"/>
      <c r="L175" s="1"/>
      <c r="N175" s="1"/>
    </row>
    <row r="176" spans="1:14" x14ac:dyDescent="0.25">
      <c r="E176" s="1"/>
    </row>
    <row r="178" spans="1:1" x14ac:dyDescent="0.25">
      <c r="A178" s="1"/>
    </row>
    <row r="183" spans="1:1" x14ac:dyDescent="0.25">
      <c r="A183" s="1"/>
    </row>
    <row r="184" spans="1:1" x14ac:dyDescent="0.25">
      <c r="A184" s="1"/>
    </row>
    <row r="194" spans="1:14" x14ac:dyDescent="0.25">
      <c r="A194" s="1"/>
    </row>
    <row r="197" spans="1:14" x14ac:dyDescent="0.25">
      <c r="F197" s="1"/>
      <c r="G197" s="1"/>
      <c r="H197" s="1"/>
      <c r="I197" s="1"/>
      <c r="J197" s="1"/>
      <c r="L197" s="1"/>
      <c r="N197" s="1"/>
    </row>
    <row r="198" spans="1:14" x14ac:dyDescent="0.25">
      <c r="E198" s="1"/>
      <c r="F198" s="1"/>
      <c r="G198" s="1"/>
    </row>
    <row r="200" spans="1:14" x14ac:dyDescent="0.25">
      <c r="A200" s="1"/>
    </row>
    <row r="204" spans="1:14" x14ac:dyDescent="0.25">
      <c r="A204" s="1"/>
    </row>
    <row r="205" spans="1:14" x14ac:dyDescent="0.25">
      <c r="A205" s="1"/>
    </row>
    <row r="214" spans="1:14" x14ac:dyDescent="0.25">
      <c r="A214" s="1"/>
    </row>
    <row r="218" spans="1:14" x14ac:dyDescent="0.25">
      <c r="F218" s="1"/>
      <c r="G218" s="1"/>
      <c r="H218" s="1"/>
      <c r="I218" s="1"/>
      <c r="J218" s="1"/>
      <c r="L218" s="1"/>
      <c r="N218" s="1"/>
    </row>
    <row r="219" spans="1:14" x14ac:dyDescent="0.25">
      <c r="E219" s="1"/>
    </row>
    <row r="221" spans="1:14" x14ac:dyDescent="0.25">
      <c r="A221" s="1"/>
    </row>
    <row r="228" spans="1:14" x14ac:dyDescent="0.25">
      <c r="A228" s="1"/>
    </row>
    <row r="236" spans="1:14" x14ac:dyDescent="0.25">
      <c r="A236" s="1"/>
    </row>
    <row r="239" spans="1:14" x14ac:dyDescent="0.25">
      <c r="F239" s="1"/>
      <c r="G239" s="1"/>
      <c r="H239" s="1"/>
      <c r="I239" s="1"/>
      <c r="J239" s="1"/>
      <c r="L239" s="1"/>
      <c r="N239" s="1"/>
    </row>
    <row r="240" spans="1:14" x14ac:dyDescent="0.25">
      <c r="E240" s="1"/>
    </row>
    <row r="242" spans="1:1" x14ac:dyDescent="0.25">
      <c r="A242" s="1"/>
    </row>
    <row r="248" spans="1:1" x14ac:dyDescent="0.25">
      <c r="A248" s="1"/>
    </row>
    <row r="249" spans="1:1" x14ac:dyDescent="0.25">
      <c r="A249" s="1"/>
    </row>
    <row r="257" spans="1:14" x14ac:dyDescent="0.25">
      <c r="A257" s="1"/>
    </row>
    <row r="261" spans="1:14" x14ac:dyDescent="0.25">
      <c r="F261" s="1"/>
      <c r="G261" s="1"/>
      <c r="H261" s="1"/>
      <c r="I261" s="1"/>
      <c r="J261" s="1"/>
      <c r="L261" s="1"/>
      <c r="N261" s="1"/>
    </row>
    <row r="262" spans="1:14" x14ac:dyDescent="0.25">
      <c r="E262" s="1"/>
      <c r="N262" s="7"/>
    </row>
    <row r="263" spans="1:14" x14ac:dyDescent="0.25">
      <c r="E263" s="1"/>
    </row>
    <row r="265" spans="1:14" x14ac:dyDescent="0.25">
      <c r="A265" s="1"/>
    </row>
    <row r="270" spans="1:14" x14ac:dyDescent="0.25">
      <c r="A270" s="1"/>
    </row>
    <row r="271" spans="1:14" x14ac:dyDescent="0.25">
      <c r="A271" s="1"/>
    </row>
    <row r="280" spans="1:14" x14ac:dyDescent="0.25">
      <c r="A280" s="1"/>
    </row>
    <row r="282" spans="1:14" x14ac:dyDescent="0.25">
      <c r="F282" s="1"/>
      <c r="G282" s="1"/>
      <c r="H282" s="1"/>
      <c r="I282" s="1"/>
      <c r="J282" s="1"/>
      <c r="L282" s="1"/>
      <c r="N282" s="1"/>
    </row>
    <row r="283" spans="1:14" x14ac:dyDescent="0.25">
      <c r="E283" s="1"/>
    </row>
    <row r="285" spans="1:14" x14ac:dyDescent="0.25">
      <c r="A285" s="1"/>
    </row>
    <row r="290" spans="1:14" x14ac:dyDescent="0.25">
      <c r="A290" s="1"/>
    </row>
    <row r="298" spans="1:14" x14ac:dyDescent="0.25">
      <c r="A298" s="1"/>
    </row>
    <row r="300" spans="1:14" x14ac:dyDescent="0.25">
      <c r="F300" s="1"/>
      <c r="G300" s="1"/>
      <c r="H300" s="1"/>
      <c r="I300" s="1"/>
      <c r="J300" s="1"/>
      <c r="L300" s="1"/>
      <c r="N300" s="1"/>
    </row>
    <row r="301" spans="1:14" x14ac:dyDescent="0.25">
      <c r="E301" s="1"/>
    </row>
    <row r="303" spans="1:14" x14ac:dyDescent="0.25">
      <c r="A303" s="1"/>
    </row>
    <row r="308" spans="1:1" x14ac:dyDescent="0.25">
      <c r="A308" s="1"/>
    </row>
    <row r="309" spans="1:1" x14ac:dyDescent="0.25">
      <c r="A309" s="1"/>
    </row>
    <row r="320" spans="1:1" x14ac:dyDescent="0.25">
      <c r="A320" s="1"/>
    </row>
    <row r="323" spans="1:14" x14ac:dyDescent="0.25">
      <c r="F323" s="1"/>
      <c r="G323" s="1"/>
      <c r="H323" s="1"/>
      <c r="I323" s="1"/>
      <c r="J323" s="1"/>
      <c r="L323" s="1"/>
      <c r="N323" s="1"/>
    </row>
    <row r="324" spans="1:14" x14ac:dyDescent="0.25">
      <c r="E324" s="1"/>
    </row>
    <row r="326" spans="1:14" x14ac:dyDescent="0.25">
      <c r="A326" s="1"/>
    </row>
    <row r="331" spans="1:14" x14ac:dyDescent="0.25">
      <c r="A331" s="1"/>
    </row>
    <row r="332" spans="1:14" x14ac:dyDescent="0.25">
      <c r="A332" s="1"/>
    </row>
    <row r="339" spans="1:14" x14ac:dyDescent="0.25">
      <c r="A339" s="1"/>
    </row>
    <row r="342" spans="1:14" x14ac:dyDescent="0.25">
      <c r="F342" s="1"/>
      <c r="G342" s="1"/>
      <c r="H342" s="1"/>
      <c r="I342" s="1"/>
      <c r="J342" s="1"/>
      <c r="L342" s="1"/>
      <c r="N342" s="1"/>
    </row>
    <row r="343" spans="1:14" x14ac:dyDescent="0.25">
      <c r="E343" s="1"/>
    </row>
    <row r="345" spans="1:14" x14ac:dyDescent="0.25">
      <c r="A345" s="1"/>
    </row>
    <row r="351" spans="1:14" x14ac:dyDescent="0.25">
      <c r="A351" s="1"/>
    </row>
    <row r="361" spans="1:14" x14ac:dyDescent="0.25">
      <c r="A361" s="1"/>
    </row>
    <row r="365" spans="1:14" x14ac:dyDescent="0.25">
      <c r="F365" s="1"/>
      <c r="G365" s="1"/>
      <c r="H365" s="1"/>
      <c r="I365" s="1"/>
      <c r="J365" s="1"/>
      <c r="L365" s="1"/>
      <c r="N365" s="1"/>
    </row>
    <row r="366" spans="1:14" x14ac:dyDescent="0.25">
      <c r="N366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26</v>
      </c>
      <c r="D15" s="4"/>
      <c r="E15" s="4"/>
      <c r="F15" s="4"/>
      <c r="G15" s="4"/>
    </row>
    <row r="16" spans="3:8" ht="26.25" x14ac:dyDescent="0.4">
      <c r="C16" s="3" t="s">
        <v>52</v>
      </c>
      <c r="D16" s="4"/>
      <c r="E16" s="4"/>
      <c r="F16" s="3"/>
      <c r="G16" s="4"/>
    </row>
    <row r="17" spans="3:7" ht="26.25" x14ac:dyDescent="0.4">
      <c r="C17" s="3" t="s">
        <v>53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13</v>
      </c>
    </row>
    <row r="7" spans="1:4" ht="18.75" x14ac:dyDescent="0.3">
      <c r="A7" s="5" t="s">
        <v>14</v>
      </c>
    </row>
    <row r="8" spans="1:4" ht="18.75" x14ac:dyDescent="0.3">
      <c r="D8" s="5"/>
    </row>
    <row r="9" spans="1:4" ht="18.75" x14ac:dyDescent="0.3">
      <c r="D9" s="6" t="s">
        <v>15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2025-02-26T04:43:33Z</dcterms:modified>
</cp:coreProperties>
</file>